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jice-fs1\技術・調達政策グループ\部内＋ゲスト\K2\受託事業関連\5301_諸経費及び工事コスト（共有）\2020年度（R2）\★★R2調査票\01_建設\国土交通省（建設）_発注者_ver2001\"/>
    </mc:Choice>
  </mc:AlternateContent>
  <xr:revisionPtr revIDLastSave="0" documentId="8_{93CA9346-57F7-4785-AA64-C05363DCF5FD}" xr6:coauthVersionLast="45" xr6:coauthVersionMax="45" xr10:uidLastSave="{00000000-0000-0000-0000-000000000000}"/>
  <workbookProtection workbookAlgorithmName="SHA-512" workbookHashValue="e4sJCHWhomNJKJ55aPKDPWb9WCn3oA4ISA1GXOHhuTtQ8xzZCf0GsV1KG83UNPHGtjMQ6cAb6E88tfHuEe9XAw==" workbookSaltValue="6F4XnmoGIpsarEF/blBJbg==" workbookSpinCount="100000" lockStructure="1"/>
  <bookViews>
    <workbookView xWindow="408" yWindow="696" windowWidth="17772" windowHeight="12420" xr2:uid="{00000000-000D-0000-FFFF-FFFF00000000}"/>
  </bookViews>
  <sheets>
    <sheet name="開始画面" sheetId="4" r:id="rId1"/>
    <sheet name="工事情報" sheetId="1" r:id="rId2"/>
    <sheet name="A票" sheetId="2" r:id="rId3"/>
    <sheet name="B票" sheetId="3" r:id="rId4"/>
    <sheet name="Ｃ票" sheetId="5" r:id="rId5"/>
    <sheet name="二次製品（LED照明）" sheetId="6" r:id="rId6"/>
    <sheet name="基礎データ" sheetId="7" state="hidden" r:id="rId7"/>
  </sheets>
  <definedNames>
    <definedName name="_xlnm.Print_Area" localSheetId="2">A票!$A$2:$M$44</definedName>
    <definedName name="_xlnm.Print_Area" localSheetId="3">B票!$A$2:$L$59</definedName>
    <definedName name="_xlnm.Print_Area" localSheetId="4">Ｃ票!$A$1:$I$214</definedName>
    <definedName name="_xlnm.Print_Area" localSheetId="1">工事情報!$A$2:$O$33</definedName>
    <definedName name="_xlnm.Print_Area" localSheetId="5">'二次製品（LED照明）'!$A$1:$P$21</definedName>
    <definedName name="_xlnm.Print_Titles" localSheetId="4">Ｃ票!$11:$13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7" l="1"/>
  <c r="A5" i="7"/>
  <c r="Q31" i="1" l="1"/>
  <c r="Q30" i="1"/>
  <c r="Q29" i="1"/>
  <c r="Q28" i="1"/>
  <c r="F16" i="1" l="1"/>
  <c r="D5" i="7" l="1"/>
  <c r="G14" i="5" l="1"/>
  <c r="H14" i="5" s="1"/>
  <c r="G15" i="5"/>
  <c r="H15" i="5"/>
  <c r="G16" i="5"/>
  <c r="H16" i="5" s="1"/>
  <c r="J16" i="5" s="1"/>
  <c r="G17" i="5"/>
  <c r="H17" i="5" s="1"/>
  <c r="J17" i="5" s="1"/>
  <c r="G18" i="5"/>
  <c r="H18" i="5" s="1"/>
  <c r="J18" i="5" s="1"/>
  <c r="G19" i="5"/>
  <c r="H19" i="5" s="1"/>
  <c r="J19" i="5" s="1"/>
  <c r="G20" i="5"/>
  <c r="H20" i="5" s="1"/>
  <c r="J20" i="5" s="1"/>
  <c r="G21" i="5"/>
  <c r="H21" i="5" s="1"/>
  <c r="J21" i="5" s="1"/>
  <c r="G213" i="5"/>
  <c r="G22" i="5"/>
  <c r="G23" i="5"/>
  <c r="H23" i="5" s="1"/>
  <c r="J23" i="5" s="1"/>
  <c r="G24" i="5"/>
  <c r="H24" i="5" s="1"/>
  <c r="J24" i="5" s="1"/>
  <c r="G25" i="5"/>
  <c r="H25" i="5" s="1"/>
  <c r="J25" i="5" s="1"/>
  <c r="G26" i="5"/>
  <c r="G27" i="5"/>
  <c r="G28" i="5"/>
  <c r="H28" i="5" s="1"/>
  <c r="J28" i="5" s="1"/>
  <c r="G29" i="5"/>
  <c r="H29" i="5" s="1"/>
  <c r="J29" i="5" s="1"/>
  <c r="G30" i="5"/>
  <c r="H30" i="5" s="1"/>
  <c r="J30" i="5" s="1"/>
  <c r="G31" i="5"/>
  <c r="G32" i="5"/>
  <c r="H32" i="5" s="1"/>
  <c r="J32" i="5" s="1"/>
  <c r="G33" i="5"/>
  <c r="H33" i="5" s="1"/>
  <c r="J33" i="5" s="1"/>
  <c r="G34" i="5"/>
  <c r="H34" i="5" s="1"/>
  <c r="J34" i="5" s="1"/>
  <c r="G35" i="5"/>
  <c r="H35" i="5" s="1"/>
  <c r="J35" i="5" s="1"/>
  <c r="G36" i="5"/>
  <c r="H36" i="5" s="1"/>
  <c r="J36" i="5" s="1"/>
  <c r="G37" i="5"/>
  <c r="H37" i="5" s="1"/>
  <c r="J37" i="5" s="1"/>
  <c r="G38" i="5"/>
  <c r="G39" i="5"/>
  <c r="H39" i="5" s="1"/>
  <c r="J39" i="5" s="1"/>
  <c r="G40" i="5"/>
  <c r="H40" i="5" s="1"/>
  <c r="J40" i="5" s="1"/>
  <c r="G41" i="5"/>
  <c r="H41" i="5" s="1"/>
  <c r="J41" i="5" s="1"/>
  <c r="G42" i="5"/>
  <c r="H42" i="5" s="1"/>
  <c r="J42" i="5" s="1"/>
  <c r="G43" i="5"/>
  <c r="H43" i="5" s="1"/>
  <c r="J43" i="5" s="1"/>
  <c r="G44" i="5"/>
  <c r="H44" i="5" s="1"/>
  <c r="J44" i="5" s="1"/>
  <c r="G45" i="5"/>
  <c r="H45" i="5" s="1"/>
  <c r="J45" i="5" s="1"/>
  <c r="G46" i="5"/>
  <c r="H46" i="5" s="1"/>
  <c r="J46" i="5" s="1"/>
  <c r="G47" i="5"/>
  <c r="H47" i="5" s="1"/>
  <c r="J47" i="5" s="1"/>
  <c r="G48" i="5"/>
  <c r="H48" i="5" s="1"/>
  <c r="J48" i="5" s="1"/>
  <c r="G49" i="5"/>
  <c r="H49" i="5" s="1"/>
  <c r="J49" i="5" s="1"/>
  <c r="G50" i="5"/>
  <c r="H50" i="5" s="1"/>
  <c r="J50" i="5" s="1"/>
  <c r="G51" i="5"/>
  <c r="G52" i="5"/>
  <c r="H52" i="5" s="1"/>
  <c r="J52" i="5" s="1"/>
  <c r="G53" i="5"/>
  <c r="G54" i="5"/>
  <c r="H54" i="5" s="1"/>
  <c r="J54" i="5" s="1"/>
  <c r="G55" i="5"/>
  <c r="H55" i="5" s="1"/>
  <c r="J55" i="5" s="1"/>
  <c r="G56" i="5"/>
  <c r="H56" i="5" s="1"/>
  <c r="J56" i="5" s="1"/>
  <c r="G57" i="5"/>
  <c r="H57" i="5" s="1"/>
  <c r="J57" i="5" s="1"/>
  <c r="G58" i="5"/>
  <c r="H58" i="5" s="1"/>
  <c r="J58" i="5" s="1"/>
  <c r="G59" i="5"/>
  <c r="H59" i="5" s="1"/>
  <c r="J59" i="5" s="1"/>
  <c r="G60" i="5"/>
  <c r="H60" i="5" s="1"/>
  <c r="J60" i="5" s="1"/>
  <c r="G61" i="5"/>
  <c r="H61" i="5" s="1"/>
  <c r="J61" i="5" s="1"/>
  <c r="G62" i="5"/>
  <c r="H62" i="5" s="1"/>
  <c r="J62" i="5" s="1"/>
  <c r="G63" i="5"/>
  <c r="H63" i="5" s="1"/>
  <c r="J63" i="5" s="1"/>
  <c r="G64" i="5"/>
  <c r="H64" i="5" s="1"/>
  <c r="J64" i="5" s="1"/>
  <c r="G65" i="5"/>
  <c r="H65" i="5" s="1"/>
  <c r="J65" i="5" s="1"/>
  <c r="G66" i="5"/>
  <c r="G67" i="5"/>
  <c r="G68" i="5"/>
  <c r="H68" i="5" s="1"/>
  <c r="J68" i="5" s="1"/>
  <c r="G69" i="5"/>
  <c r="H69" i="5" s="1"/>
  <c r="J69" i="5" s="1"/>
  <c r="G70" i="5"/>
  <c r="H70" i="5" s="1"/>
  <c r="J70" i="5" s="1"/>
  <c r="G71" i="5"/>
  <c r="G72" i="5"/>
  <c r="H72" i="5" s="1"/>
  <c r="J72" i="5" s="1"/>
  <c r="G73" i="5"/>
  <c r="H73" i="5" s="1"/>
  <c r="J73" i="5" s="1"/>
  <c r="G74" i="5"/>
  <c r="H74" i="5" s="1"/>
  <c r="J74" i="5" s="1"/>
  <c r="G75" i="5"/>
  <c r="H75" i="5" s="1"/>
  <c r="J75" i="5" s="1"/>
  <c r="G76" i="5"/>
  <c r="H76" i="5" s="1"/>
  <c r="J76" i="5" s="1"/>
  <c r="G77" i="5"/>
  <c r="H77" i="5" s="1"/>
  <c r="J77" i="5" s="1"/>
  <c r="G78" i="5"/>
  <c r="H78" i="5" s="1"/>
  <c r="J78" i="5" s="1"/>
  <c r="G79" i="5"/>
  <c r="H79" i="5" s="1"/>
  <c r="J79" i="5" s="1"/>
  <c r="G80" i="5"/>
  <c r="H80" i="5" s="1"/>
  <c r="J80" i="5" s="1"/>
  <c r="G81" i="5"/>
  <c r="H81" i="5" s="1"/>
  <c r="J81" i="5" s="1"/>
  <c r="G82" i="5"/>
  <c r="H82" i="5" s="1"/>
  <c r="J82" i="5" s="1"/>
  <c r="G83" i="5"/>
  <c r="H83" i="5" s="1"/>
  <c r="J83" i="5" s="1"/>
  <c r="G84" i="5"/>
  <c r="H84" i="5" s="1"/>
  <c r="J84" i="5" s="1"/>
  <c r="G85" i="5"/>
  <c r="H85" i="5" s="1"/>
  <c r="J85" i="5" s="1"/>
  <c r="G86" i="5"/>
  <c r="H86" i="5" s="1"/>
  <c r="J86" i="5" s="1"/>
  <c r="G87" i="5"/>
  <c r="H87" i="5" s="1"/>
  <c r="J87" i="5" s="1"/>
  <c r="G88" i="5"/>
  <c r="H88" i="5" s="1"/>
  <c r="J88" i="5" s="1"/>
  <c r="G89" i="5"/>
  <c r="H89" i="5" s="1"/>
  <c r="J89" i="5" s="1"/>
  <c r="G90" i="5"/>
  <c r="H90" i="5" s="1"/>
  <c r="J90" i="5" s="1"/>
  <c r="G91" i="5"/>
  <c r="G92" i="5"/>
  <c r="H92" i="5" s="1"/>
  <c r="J92" i="5" s="1"/>
  <c r="G93" i="5"/>
  <c r="H93" i="5" s="1"/>
  <c r="J93" i="5" s="1"/>
  <c r="G94" i="5"/>
  <c r="H94" i="5" s="1"/>
  <c r="J94" i="5" s="1"/>
  <c r="G95" i="5"/>
  <c r="H95" i="5" s="1"/>
  <c r="J95" i="5" s="1"/>
  <c r="G96" i="5"/>
  <c r="H96" i="5" s="1"/>
  <c r="J96" i="5" s="1"/>
  <c r="G97" i="5"/>
  <c r="H97" i="5"/>
  <c r="J97" i="5" s="1"/>
  <c r="G98" i="5"/>
  <c r="G99" i="5"/>
  <c r="H99" i="5" s="1"/>
  <c r="J99" i="5" s="1"/>
  <c r="G100" i="5"/>
  <c r="H100" i="5" s="1"/>
  <c r="J100" i="5" s="1"/>
  <c r="G101" i="5"/>
  <c r="H101" i="5" s="1"/>
  <c r="J101" i="5" s="1"/>
  <c r="G102" i="5"/>
  <c r="H102" i="5" s="1"/>
  <c r="J102" i="5" s="1"/>
  <c r="G103" i="5"/>
  <c r="H103" i="5" s="1"/>
  <c r="J103" i="5" s="1"/>
  <c r="G104" i="5"/>
  <c r="H104" i="5" s="1"/>
  <c r="J104" i="5" s="1"/>
  <c r="G105" i="5"/>
  <c r="H105" i="5" s="1"/>
  <c r="J105" i="5" s="1"/>
  <c r="G106" i="5"/>
  <c r="H106" i="5" s="1"/>
  <c r="J106" i="5" s="1"/>
  <c r="G107" i="5"/>
  <c r="H107" i="5" s="1"/>
  <c r="J107" i="5" s="1"/>
  <c r="G108" i="5"/>
  <c r="H108" i="5" s="1"/>
  <c r="J108" i="5" s="1"/>
  <c r="G109" i="5"/>
  <c r="H109" i="5" s="1"/>
  <c r="J109" i="5" s="1"/>
  <c r="G110" i="5"/>
  <c r="H110" i="5" s="1"/>
  <c r="J110" i="5" s="1"/>
  <c r="G111" i="5"/>
  <c r="H111" i="5" s="1"/>
  <c r="J111" i="5" s="1"/>
  <c r="G112" i="5"/>
  <c r="H112" i="5" s="1"/>
  <c r="J112" i="5" s="1"/>
  <c r="G113" i="5"/>
  <c r="H113" i="5" s="1"/>
  <c r="J113" i="5" s="1"/>
  <c r="G114" i="5"/>
  <c r="H114" i="5" s="1"/>
  <c r="J114" i="5" s="1"/>
  <c r="G115" i="5"/>
  <c r="H115" i="5" s="1"/>
  <c r="J115" i="5" s="1"/>
  <c r="G116" i="5"/>
  <c r="H116" i="5"/>
  <c r="J116" i="5" s="1"/>
  <c r="G117" i="5"/>
  <c r="G118" i="5"/>
  <c r="H118" i="5" s="1"/>
  <c r="J118" i="5" s="1"/>
  <c r="G119" i="5"/>
  <c r="H119" i="5" s="1"/>
  <c r="J119" i="5" s="1"/>
  <c r="G120" i="5"/>
  <c r="H120" i="5" s="1"/>
  <c r="J120" i="5" s="1"/>
  <c r="G121" i="5"/>
  <c r="H121" i="5"/>
  <c r="J121" i="5" s="1"/>
  <c r="G122" i="5"/>
  <c r="H122" i="5" s="1"/>
  <c r="J122" i="5" s="1"/>
  <c r="G123" i="5"/>
  <c r="H123" i="5" s="1"/>
  <c r="J123" i="5" s="1"/>
  <c r="G124" i="5"/>
  <c r="H124" i="5" s="1"/>
  <c r="J124" i="5" s="1"/>
  <c r="G125" i="5"/>
  <c r="H125" i="5" s="1"/>
  <c r="J125" i="5" s="1"/>
  <c r="G126" i="5"/>
  <c r="H126" i="5" s="1"/>
  <c r="J126" i="5" s="1"/>
  <c r="G127" i="5"/>
  <c r="H127" i="5" s="1"/>
  <c r="J127" i="5" s="1"/>
  <c r="G128" i="5"/>
  <c r="H128" i="5" s="1"/>
  <c r="J128" i="5" s="1"/>
  <c r="G129" i="5"/>
  <c r="H129" i="5" s="1"/>
  <c r="J129" i="5" s="1"/>
  <c r="G130" i="5"/>
  <c r="H130" i="5" s="1"/>
  <c r="J130" i="5" s="1"/>
  <c r="G131" i="5"/>
  <c r="H131" i="5" s="1"/>
  <c r="J131" i="5" s="1"/>
  <c r="G132" i="5"/>
  <c r="H132" i="5" s="1"/>
  <c r="J132" i="5" s="1"/>
  <c r="G133" i="5"/>
  <c r="H133" i="5" s="1"/>
  <c r="J133" i="5" s="1"/>
  <c r="G134" i="5"/>
  <c r="H134" i="5" s="1"/>
  <c r="J134" i="5" s="1"/>
  <c r="G135" i="5"/>
  <c r="H135" i="5" s="1"/>
  <c r="J135" i="5" s="1"/>
  <c r="G136" i="5"/>
  <c r="H136" i="5" s="1"/>
  <c r="J136" i="5" s="1"/>
  <c r="G137" i="5"/>
  <c r="H137" i="5" s="1"/>
  <c r="J137" i="5" s="1"/>
  <c r="G138" i="5"/>
  <c r="H138" i="5" s="1"/>
  <c r="J138" i="5" s="1"/>
  <c r="G139" i="5"/>
  <c r="H139" i="5" s="1"/>
  <c r="J139" i="5" s="1"/>
  <c r="G140" i="5"/>
  <c r="H140" i="5" s="1"/>
  <c r="J140" i="5" s="1"/>
  <c r="G141" i="5"/>
  <c r="H141" i="5" s="1"/>
  <c r="J141" i="5" s="1"/>
  <c r="G142" i="5"/>
  <c r="H142" i="5" s="1"/>
  <c r="J142" i="5" s="1"/>
  <c r="G143" i="5"/>
  <c r="G144" i="5"/>
  <c r="H144" i="5" s="1"/>
  <c r="J144" i="5" s="1"/>
  <c r="G145" i="5"/>
  <c r="H145" i="5" s="1"/>
  <c r="J145" i="5" s="1"/>
  <c r="G146" i="5"/>
  <c r="H146" i="5" s="1"/>
  <c r="J146" i="5" s="1"/>
  <c r="G147" i="5"/>
  <c r="H147" i="5" s="1"/>
  <c r="J147" i="5" s="1"/>
  <c r="G148" i="5"/>
  <c r="H148" i="5" s="1"/>
  <c r="J148" i="5" s="1"/>
  <c r="G149" i="5"/>
  <c r="H149" i="5" s="1"/>
  <c r="J149" i="5" s="1"/>
  <c r="G150" i="5"/>
  <c r="H150" i="5" s="1"/>
  <c r="J150" i="5" s="1"/>
  <c r="G151" i="5"/>
  <c r="G152" i="5"/>
  <c r="H152" i="5" s="1"/>
  <c r="J152" i="5" s="1"/>
  <c r="G153" i="5"/>
  <c r="H153" i="5" s="1"/>
  <c r="J153" i="5" s="1"/>
  <c r="G154" i="5"/>
  <c r="H154" i="5" s="1"/>
  <c r="J154" i="5" s="1"/>
  <c r="G155" i="5"/>
  <c r="H155" i="5" s="1"/>
  <c r="J155" i="5" s="1"/>
  <c r="G156" i="5"/>
  <c r="H156" i="5" s="1"/>
  <c r="J156" i="5" s="1"/>
  <c r="G157" i="5"/>
  <c r="H157" i="5" s="1"/>
  <c r="J157" i="5" s="1"/>
  <c r="G158" i="5"/>
  <c r="H158" i="5" s="1"/>
  <c r="J158" i="5" s="1"/>
  <c r="G159" i="5"/>
  <c r="H159" i="5" s="1"/>
  <c r="J159" i="5" s="1"/>
  <c r="G160" i="5"/>
  <c r="H160" i="5" s="1"/>
  <c r="J160" i="5" s="1"/>
  <c r="G161" i="5"/>
  <c r="H161" i="5" s="1"/>
  <c r="J161" i="5" s="1"/>
  <c r="G162" i="5"/>
  <c r="H162" i="5" s="1"/>
  <c r="J162" i="5" s="1"/>
  <c r="G163" i="5"/>
  <c r="H163" i="5" s="1"/>
  <c r="J163" i="5" s="1"/>
  <c r="G164" i="5"/>
  <c r="G165" i="5"/>
  <c r="H165" i="5" s="1"/>
  <c r="J165" i="5" s="1"/>
  <c r="G166" i="5"/>
  <c r="H166" i="5" s="1"/>
  <c r="J166" i="5" s="1"/>
  <c r="G167" i="5"/>
  <c r="H167" i="5" s="1"/>
  <c r="J167" i="5" s="1"/>
  <c r="G168" i="5"/>
  <c r="H168" i="5" s="1"/>
  <c r="J168" i="5" s="1"/>
  <c r="G169" i="5"/>
  <c r="H169" i="5" s="1"/>
  <c r="J169" i="5" s="1"/>
  <c r="G170" i="5"/>
  <c r="H170" i="5" s="1"/>
  <c r="J170" i="5" s="1"/>
  <c r="G171" i="5"/>
  <c r="H171" i="5" s="1"/>
  <c r="J171" i="5" s="1"/>
  <c r="G172" i="5"/>
  <c r="H172" i="5" s="1"/>
  <c r="J172" i="5" s="1"/>
  <c r="G173" i="5"/>
  <c r="H173" i="5" s="1"/>
  <c r="J173" i="5" s="1"/>
  <c r="G174" i="5"/>
  <c r="H174" i="5" s="1"/>
  <c r="J174" i="5" s="1"/>
  <c r="G175" i="5"/>
  <c r="H175" i="5" s="1"/>
  <c r="J175" i="5" s="1"/>
  <c r="G176" i="5"/>
  <c r="H176" i="5" s="1"/>
  <c r="J176" i="5" s="1"/>
  <c r="G177" i="5"/>
  <c r="H177" i="5" s="1"/>
  <c r="J177" i="5" s="1"/>
  <c r="G178" i="5"/>
  <c r="G179" i="5"/>
  <c r="G180" i="5"/>
  <c r="H180" i="5" s="1"/>
  <c r="J180" i="5" s="1"/>
  <c r="G181" i="5"/>
  <c r="H181" i="5" s="1"/>
  <c r="J181" i="5" s="1"/>
  <c r="G182" i="5"/>
  <c r="H182" i="5" s="1"/>
  <c r="J182" i="5" s="1"/>
  <c r="G183" i="5"/>
  <c r="G184" i="5"/>
  <c r="H184" i="5" s="1"/>
  <c r="J184" i="5" s="1"/>
  <c r="G185" i="5"/>
  <c r="H185" i="5" s="1"/>
  <c r="J185" i="5" s="1"/>
  <c r="G186" i="5"/>
  <c r="H186" i="5" s="1"/>
  <c r="J186" i="5" s="1"/>
  <c r="G187" i="5"/>
  <c r="H187" i="5" s="1"/>
  <c r="J187" i="5" s="1"/>
  <c r="G188" i="5"/>
  <c r="H188" i="5" s="1"/>
  <c r="J188" i="5" s="1"/>
  <c r="G189" i="5"/>
  <c r="H189" i="5" s="1"/>
  <c r="J189" i="5" s="1"/>
  <c r="G190" i="5"/>
  <c r="H190" i="5" s="1"/>
  <c r="J190" i="5" s="1"/>
  <c r="G191" i="5"/>
  <c r="G192" i="5"/>
  <c r="H192" i="5" s="1"/>
  <c r="J192" i="5" s="1"/>
  <c r="G193" i="5"/>
  <c r="H193" i="5" s="1"/>
  <c r="J193" i="5" s="1"/>
  <c r="G194" i="5"/>
  <c r="G195" i="5"/>
  <c r="H195" i="5" s="1"/>
  <c r="J195" i="5" s="1"/>
  <c r="G196" i="5"/>
  <c r="H196" i="5" s="1"/>
  <c r="J196" i="5" s="1"/>
  <c r="G197" i="5"/>
  <c r="H197" i="5" s="1"/>
  <c r="J197" i="5" s="1"/>
  <c r="G198" i="5"/>
  <c r="G199" i="5"/>
  <c r="H199" i="5" s="1"/>
  <c r="J199" i="5" s="1"/>
  <c r="G200" i="5"/>
  <c r="H200" i="5" s="1"/>
  <c r="J200" i="5" s="1"/>
  <c r="G201" i="5"/>
  <c r="H201" i="5" s="1"/>
  <c r="J201" i="5" s="1"/>
  <c r="G202" i="5"/>
  <c r="H202" i="5" s="1"/>
  <c r="J202" i="5" s="1"/>
  <c r="G203" i="5"/>
  <c r="H203" i="5" s="1"/>
  <c r="J203" i="5" s="1"/>
  <c r="G204" i="5"/>
  <c r="H204" i="5" s="1"/>
  <c r="J204" i="5" s="1"/>
  <c r="G205" i="5"/>
  <c r="H205" i="5" s="1"/>
  <c r="J205" i="5" s="1"/>
  <c r="G206" i="5"/>
  <c r="H206" i="5" s="1"/>
  <c r="J206" i="5" s="1"/>
  <c r="G207" i="5"/>
  <c r="H207" i="5" s="1"/>
  <c r="J207" i="5" s="1"/>
  <c r="G208" i="5"/>
  <c r="H208" i="5" s="1"/>
  <c r="J208" i="5" s="1"/>
  <c r="G209" i="5"/>
  <c r="H209" i="5" s="1"/>
  <c r="J209" i="5" s="1"/>
  <c r="G210" i="5"/>
  <c r="H210" i="5" s="1"/>
  <c r="J210" i="5" s="1"/>
  <c r="G211" i="5"/>
  <c r="G212" i="5"/>
  <c r="H212" i="5" s="1"/>
  <c r="J212" i="5" s="1"/>
  <c r="H213" i="5"/>
  <c r="J213" i="5" s="1"/>
  <c r="H22" i="5"/>
  <c r="J22" i="5" s="1"/>
  <c r="H26" i="5"/>
  <c r="J26" i="5"/>
  <c r="H27" i="5"/>
  <c r="J27" i="5" s="1"/>
  <c r="H31" i="5"/>
  <c r="J31" i="5" s="1"/>
  <c r="H38" i="5"/>
  <c r="J38" i="5" s="1"/>
  <c r="H51" i="5"/>
  <c r="J51" i="5" s="1"/>
  <c r="H53" i="5"/>
  <c r="J53" i="5" s="1"/>
  <c r="H66" i="5"/>
  <c r="J66" i="5" s="1"/>
  <c r="H67" i="5"/>
  <c r="J67" i="5" s="1"/>
  <c r="H71" i="5"/>
  <c r="J71" i="5" s="1"/>
  <c r="H91" i="5"/>
  <c r="J91" i="5" s="1"/>
  <c r="H98" i="5"/>
  <c r="J98" i="5" s="1"/>
  <c r="H117" i="5"/>
  <c r="J117" i="5" s="1"/>
  <c r="H143" i="5"/>
  <c r="J143" i="5" s="1"/>
  <c r="H151" i="5"/>
  <c r="J151" i="5" s="1"/>
  <c r="H164" i="5"/>
  <c r="J164" i="5" s="1"/>
  <c r="H178" i="5"/>
  <c r="J178" i="5" s="1"/>
  <c r="H179" i="5"/>
  <c r="J179" i="5" s="1"/>
  <c r="H183" i="5"/>
  <c r="J183" i="5" s="1"/>
  <c r="H191" i="5"/>
  <c r="J191" i="5" s="1"/>
  <c r="H194" i="5"/>
  <c r="J194" i="5" s="1"/>
  <c r="H198" i="5"/>
  <c r="J198" i="5" s="1"/>
  <c r="H211" i="5"/>
  <c r="J211" i="5" s="1"/>
  <c r="F13" i="1"/>
  <c r="F12" i="1"/>
  <c r="F11" i="1"/>
  <c r="F14" i="1"/>
  <c r="F15" i="1"/>
  <c r="R31" i="1"/>
  <c r="F19" i="1" s="1"/>
  <c r="F20" i="1"/>
  <c r="J18" i="3"/>
  <c r="I18" i="3"/>
  <c r="I26" i="3"/>
  <c r="I27" i="3"/>
  <c r="I19" i="3"/>
  <c r="I20" i="3"/>
  <c r="I21" i="3"/>
  <c r="I22" i="3"/>
  <c r="I23" i="3"/>
  <c r="I24" i="3"/>
  <c r="I25" i="3"/>
  <c r="G28" i="3"/>
  <c r="H17" i="3"/>
  <c r="G17" i="3"/>
  <c r="I29" i="3"/>
  <c r="I30" i="3"/>
  <c r="I31" i="3"/>
  <c r="I32" i="3"/>
  <c r="I33" i="3"/>
  <c r="I34" i="3"/>
  <c r="I35" i="3"/>
  <c r="I36" i="3"/>
  <c r="I37" i="3"/>
  <c r="H17" i="2"/>
  <c r="H15" i="2" s="1"/>
  <c r="H20" i="2"/>
  <c r="H25" i="2"/>
  <c r="H28" i="2"/>
  <c r="J25" i="3"/>
  <c r="J19" i="3"/>
  <c r="J20" i="3"/>
  <c r="J21" i="3"/>
  <c r="J22" i="3"/>
  <c r="J23" i="3"/>
  <c r="J24" i="3"/>
  <c r="J37" i="3"/>
  <c r="J36" i="3"/>
  <c r="J35" i="3"/>
  <c r="J34" i="3"/>
  <c r="J33" i="3"/>
  <c r="J32" i="3"/>
  <c r="J31" i="3"/>
  <c r="J30" i="3"/>
  <c r="J29" i="3"/>
  <c r="K16" i="2"/>
  <c r="K18" i="2"/>
  <c r="I17" i="2"/>
  <c r="K19" i="2"/>
  <c r="K21" i="2"/>
  <c r="K22" i="2"/>
  <c r="K27" i="2"/>
  <c r="K26" i="2"/>
  <c r="K29" i="2"/>
  <c r="K30" i="2"/>
  <c r="K32" i="2"/>
  <c r="K33" i="2"/>
  <c r="K35" i="2"/>
  <c r="K36" i="2"/>
  <c r="H28" i="3"/>
  <c r="J35" i="2"/>
  <c r="J33" i="2"/>
  <c r="J32" i="2"/>
  <c r="J30" i="2"/>
  <c r="J29" i="2"/>
  <c r="I28" i="2"/>
  <c r="J27" i="2"/>
  <c r="J26" i="2"/>
  <c r="I25" i="2"/>
  <c r="J22" i="2"/>
  <c r="J21" i="2"/>
  <c r="I20" i="2"/>
  <c r="J19" i="2"/>
  <c r="J18" i="2"/>
  <c r="J16" i="2"/>
  <c r="J28" i="2" l="1"/>
  <c r="H16" i="3"/>
  <c r="J20" i="2"/>
  <c r="J17" i="2"/>
  <c r="J25" i="2"/>
  <c r="H14" i="2"/>
  <c r="K17" i="2"/>
  <c r="F18" i="1"/>
  <c r="R29" i="1"/>
  <c r="F17" i="1" s="1"/>
  <c r="H24" i="2"/>
  <c r="I28" i="3"/>
  <c r="J44" i="3" s="1"/>
  <c r="X5" i="1"/>
  <c r="I15" i="2"/>
  <c r="I17" i="3"/>
  <c r="X4" i="1"/>
  <c r="G16" i="3"/>
  <c r="X6" i="1"/>
  <c r="X10" i="1"/>
  <c r="J15" i="5"/>
  <c r="I24" i="2"/>
  <c r="J14" i="5"/>
  <c r="X9" i="1" l="1"/>
  <c r="I16" i="3"/>
  <c r="J42" i="3" s="1"/>
  <c r="X15" i="1" s="1"/>
  <c r="J24" i="2"/>
  <c r="H13" i="2"/>
  <c r="J37" i="2" s="1"/>
  <c r="K42" i="2" s="1"/>
  <c r="X14" i="1" s="1"/>
  <c r="X3" i="1"/>
  <c r="J15" i="2"/>
  <c r="I14" i="2"/>
  <c r="J43" i="3"/>
  <c r="Q17" i="1" l="1"/>
  <c r="J14" i="2"/>
  <c r="I13" i="2"/>
  <c r="I34" i="2" l="1"/>
  <c r="J34" i="2" s="1"/>
  <c r="J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能登屋</author>
  </authors>
  <commentList>
    <comment ref="G14" authorId="0" shapeId="0" xr:uid="{00000000-0006-0000-0100-000001000000}">
      <text>
        <r>
          <rPr>
            <b/>
            <sz val="12"/>
            <color indexed="10"/>
            <rFont val="ＭＳ Ｐゴシック"/>
            <family val="3"/>
            <charset val="128"/>
          </rPr>
          <t>機器を購入した場合は購入先メーカー名を入力して下さい。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能登屋</author>
    <author xml:space="preserve"> </author>
    <author>CTI</author>
    <author>003472戸井 長英</author>
  </authors>
  <commentList>
    <comment ref="C13" authorId="0" shapeId="0" xr:uid="{00000000-0006-0000-0200-000001000000}">
      <text>
        <r>
          <rPr>
            <b/>
            <sz val="9"/>
            <color indexed="18"/>
            <rFont val="ＭＳ Ｐゴシック"/>
            <family val="3"/>
            <charset val="128"/>
          </rPr>
          <t>電気通信設備の構成要素である設計費、ハードウェア費、ソフトウェア費の合計</t>
        </r>
      </text>
    </comment>
    <comment ref="D14" authorId="0" shapeId="0" xr:uid="{00000000-0006-0000-0200-000002000000}">
      <text>
        <r>
          <rPr>
            <b/>
            <sz val="9"/>
            <color indexed="58"/>
            <rFont val="ＭＳ Ｐゴシック"/>
            <family val="3"/>
            <charset val="128"/>
          </rPr>
          <t>機器費の機能を実現する為の電気・電子回路、周辺機器、収用筐体等の物理的実態費用の合計であり、個別製作費及び既製品費</t>
        </r>
      </text>
    </comment>
    <comment ref="E15" authorId="1" shapeId="0" xr:uid="{00000000-0006-0000-0200-000003000000}">
      <text>
        <r>
          <rPr>
            <b/>
            <sz val="10"/>
            <color indexed="18"/>
            <rFont val="ＭＳ Ｐゴシック"/>
            <family val="3"/>
            <charset val="128"/>
          </rPr>
          <t>ハードウェア費のうち、既製品費以外の費用</t>
        </r>
      </text>
    </comment>
    <comment ref="F16" authorId="0" shapeId="0" xr:uid="{00000000-0006-0000-0200-000004000000}">
      <text>
        <r>
          <rPr>
            <b/>
            <sz val="9"/>
            <color indexed="18"/>
            <rFont val="ＭＳ Ｐゴシック"/>
            <family val="3"/>
            <charset val="128"/>
          </rPr>
          <t>ハードウェアの製作設計・熱設計・実装設計・架内配線設計、機器・部品の調達、加工・組立て、ファームウェアの製作・組込み等に要する個別製作に要する既製品費以外の費用</t>
        </r>
      </text>
    </comment>
    <comment ref="F17" authorId="0" shapeId="0" xr:uid="{00000000-0006-0000-0200-000005000000}">
      <text>
        <r>
          <rPr>
            <b/>
            <sz val="9"/>
            <color indexed="18"/>
            <rFont val="ＭＳ Ｐゴシック"/>
            <family val="3"/>
            <charset val="128"/>
          </rPr>
          <t>個別製作品費に係わる直接費以外の間接費用</t>
        </r>
      </text>
    </comment>
    <comment ref="F18" authorId="2" shapeId="0" xr:uid="{00000000-0006-0000-0200-000006000000}">
      <text>
        <r>
          <rPr>
            <b/>
            <sz val="9"/>
            <color indexed="18"/>
            <rFont val="ＭＳ Ｐゴシック"/>
            <family val="3"/>
            <charset val="128"/>
          </rPr>
          <t>間接工・工場管理業務者の給与手当、退職金及び退職給与引当金繰越金</t>
        </r>
      </text>
    </comment>
    <comment ref="E20" authorId="0" shapeId="0" xr:uid="{00000000-0006-0000-0200-000007000000}">
      <text>
        <r>
          <rPr>
            <b/>
            <sz val="10"/>
            <color indexed="18"/>
            <rFont val="ＭＳ Ｐゴシック"/>
            <family val="3"/>
            <charset val="128"/>
          </rPr>
          <t>既製品又は計画的に製作された市場流通品であり、製品費・製品検査費・購入販売管理費の合計</t>
        </r>
      </text>
    </comment>
    <comment ref="F21" authorId="0" shapeId="0" xr:uid="{00000000-0006-0000-0200-000008000000}">
      <text>
        <r>
          <rPr>
            <b/>
            <sz val="9"/>
            <color indexed="18"/>
            <rFont val="ＭＳ Ｐゴシック"/>
            <family val="3"/>
            <charset val="128"/>
          </rPr>
          <t>当該製品の市場流通価格</t>
        </r>
      </text>
    </comment>
    <comment ref="F22" authorId="0" shapeId="0" xr:uid="{00000000-0006-0000-0200-000009000000}">
      <text>
        <r>
          <rPr>
            <b/>
            <sz val="9"/>
            <color indexed="18"/>
            <rFont val="ＭＳ Ｐゴシック"/>
            <family val="3"/>
            <charset val="128"/>
          </rPr>
          <t>当該製品を、複数の製品又は個別製作品又はソフトウェア等と組合せ、一体的に機能させる為の当該製品に対する単品検査に要する直接人件費</t>
        </r>
      </text>
    </comment>
    <comment ref="F23" authorId="0" shapeId="0" xr:uid="{00000000-0006-0000-0200-00000A000000}">
      <text>
        <r>
          <rPr>
            <b/>
            <sz val="9"/>
            <color indexed="18"/>
            <rFont val="ＭＳ Ｐゴシック"/>
            <family val="3"/>
            <charset val="128"/>
          </rPr>
          <t>既製品費の購入又は販売品の管理に要する費用</t>
        </r>
      </text>
    </comment>
    <comment ref="D24" authorId="0" shapeId="0" xr:uid="{00000000-0006-0000-0200-00000B000000}">
      <text>
        <r>
          <rPr>
            <b/>
            <sz val="9"/>
            <color indexed="58"/>
            <rFont val="ＭＳ Ｐゴシック"/>
            <family val="3"/>
            <charset val="128"/>
          </rPr>
          <t>機器費の機能を実現する為のプログラム費用の合計であり、ソフトウェア製作費、既製品費で構成</t>
        </r>
      </text>
    </comment>
    <comment ref="E25" authorId="1" shapeId="0" xr:uid="{00000000-0006-0000-0200-00000C000000}">
      <text>
        <r>
          <rPr>
            <b/>
            <sz val="10"/>
            <color indexed="18"/>
            <rFont val="ＭＳ Ｐゴシック"/>
            <family val="3"/>
            <charset val="128"/>
          </rPr>
          <t>既製品以外のソフトウェアの製作に要する費用であり、直接費、製作間接費で構成される。</t>
        </r>
      </text>
    </comment>
    <comment ref="F26" authorId="0" shapeId="0" xr:uid="{00000000-0006-0000-0200-00000D000000}">
      <text>
        <r>
          <rPr>
            <b/>
            <sz val="9"/>
            <color indexed="18"/>
            <rFont val="ＭＳ Ｐゴシック"/>
            <family val="3"/>
            <charset val="128"/>
          </rPr>
          <t>アプリケーションソフトウェアのプログラム設計、コーディング、デバッグ及び既製品ソフトウェアとアプリケーションソフトウェアをインターフェースするモジュールに係わるプログラム設計、コーディング、デバッグ等に要する直接人件費</t>
        </r>
      </text>
    </comment>
    <comment ref="F27" authorId="0" shapeId="0" xr:uid="{00000000-0006-0000-0200-00000E000000}">
      <text>
        <r>
          <rPr>
            <b/>
            <sz val="9"/>
            <color indexed="18"/>
            <rFont val="ＭＳ Ｐゴシック"/>
            <family val="3"/>
            <charset val="128"/>
          </rPr>
          <t>ソフトウェア製作費に係わる直接費以外の間接費用</t>
        </r>
      </text>
    </comment>
    <comment ref="E28" authorId="0" shapeId="0" xr:uid="{00000000-0006-0000-0200-00000F000000}">
      <text>
        <r>
          <rPr>
            <b/>
            <sz val="10"/>
            <color indexed="18"/>
            <rFont val="ＭＳ Ｐゴシック"/>
            <family val="3"/>
            <charset val="128"/>
          </rPr>
          <t>既製品又は計画的に製作された市場流通品のソフトウェアであり、製品費・製品検査費・購入販売管理費の合計の費用</t>
        </r>
      </text>
    </comment>
    <comment ref="F29" authorId="0" shapeId="0" xr:uid="{00000000-0006-0000-0200-000010000000}">
      <text>
        <r>
          <rPr>
            <b/>
            <sz val="9"/>
            <color indexed="18"/>
            <rFont val="ＭＳ Ｐゴシック"/>
            <family val="3"/>
            <charset val="128"/>
          </rPr>
          <t>当該製品の市場流通価格であり、オペレーティングシステム、パッケージソフト、ミドルウェア等の市場流通ソフトウェアの費用</t>
        </r>
      </text>
    </comment>
    <comment ref="F30" authorId="0" shapeId="0" xr:uid="{00000000-0006-0000-0200-000011000000}">
      <text>
        <r>
          <rPr>
            <b/>
            <sz val="9"/>
            <color indexed="18"/>
            <rFont val="ＭＳ Ｐゴシック"/>
            <family val="3"/>
            <charset val="128"/>
          </rPr>
          <t>当該製品を、複数の製品又は個別製作品又はソフトウェア等の組合せ、一体的に機能させる為の当該製品に対する単品検査に要する直接人件費</t>
        </r>
      </text>
    </comment>
    <comment ref="F31" authorId="0" shapeId="0" xr:uid="{00000000-0006-0000-0200-000012000000}">
      <text>
        <r>
          <rPr>
            <b/>
            <sz val="9"/>
            <color indexed="18"/>
            <rFont val="ＭＳ Ｐゴシック"/>
            <family val="3"/>
            <charset val="128"/>
          </rPr>
          <t>既製品費の購入又は販売品の管理に要する費用</t>
        </r>
      </text>
    </comment>
    <comment ref="C32" authorId="0" shapeId="0" xr:uid="{00000000-0006-0000-0200-000013000000}">
      <text>
        <r>
          <rPr>
            <b/>
            <sz val="9"/>
            <color indexed="18"/>
            <rFont val="ＭＳ Ｐゴシック"/>
            <family val="3"/>
            <charset val="128"/>
          </rPr>
          <t>電気通信設備の各機器費を組み合わせ、現地設備として機能させることを前提とした、工場内での総合調整に要する経費</t>
        </r>
      </text>
    </comment>
    <comment ref="C35" authorId="0" shapeId="0" xr:uid="{00000000-0006-0000-0200-000014000000}">
      <text>
        <r>
          <rPr>
            <b/>
            <sz val="11"/>
            <color indexed="10"/>
            <rFont val="ＭＳ Ｐゴシック"/>
            <family val="3"/>
            <charset val="128"/>
          </rPr>
          <t>機器製作にかかる本支店経費等で、販売等経費、付加利益を含む。</t>
        </r>
      </text>
    </comment>
    <comment ref="C36" authorId="1" shapeId="0" xr:uid="{00000000-0006-0000-0200-000015000000}">
      <text>
        <r>
          <rPr>
            <b/>
            <sz val="10"/>
            <color indexed="10"/>
            <rFont val="ＭＳ Ｐゴシック"/>
            <family val="3"/>
            <charset val="128"/>
          </rPr>
          <t>例
１．一律方式で請負金額に○％割掛ける。
２．一律方式で当初積算の工場製作原価に○％割掛ける。
３．その他</t>
        </r>
      </text>
    </comment>
    <comment ref="J42" authorId="3" shapeId="0" xr:uid="{A3E11CED-985A-477D-AC13-083729E3F37C}">
      <text>
        <r>
          <rPr>
            <sz val="12"/>
            <color indexed="81"/>
            <rFont val="MS P ゴシック"/>
            <family val="3"/>
            <charset val="128"/>
          </rPr>
          <t>元請ファイル「工事費」シートの既入力金額を転記して下さい。</t>
        </r>
      </text>
    </comment>
    <comment ref="K42" authorId="1" shapeId="0" xr:uid="{00000000-0006-0000-0200-000016000000}">
      <text>
        <r>
          <rPr>
            <b/>
            <sz val="12"/>
            <color indexed="81"/>
            <rFont val="ＭＳ Ｐゴシック"/>
            <family val="3"/>
            <charset val="128"/>
          </rPr>
          <t xml:space="preserve"> </t>
        </r>
        <r>
          <rPr>
            <sz val="12"/>
            <color indexed="81"/>
            <rFont val="ＭＳ Ｐゴシック"/>
            <family val="3"/>
            <charset val="128"/>
          </rPr>
          <t xml:space="preserve">  【</t>
        </r>
        <r>
          <rPr>
            <b/>
            <sz val="12"/>
            <color indexed="10"/>
            <rFont val="ＭＳ Ｐゴシック"/>
            <family val="3"/>
            <charset val="128"/>
          </rPr>
          <t>ＮＧ</t>
        </r>
        <r>
          <rPr>
            <sz val="12"/>
            <color indexed="81"/>
            <rFont val="ＭＳ Ｐゴシック"/>
            <family val="3"/>
            <charset val="128"/>
          </rPr>
          <t>が表示された場合】
元請ファイルの入力金額と機器費計の金額が異なります。</t>
        </r>
        <r>
          <rPr>
            <sz val="12"/>
            <color indexed="10"/>
            <rFont val="ＭＳ Ｐゴシック"/>
            <family val="3"/>
            <charset val="128"/>
          </rPr>
          <t>再度入力金額を確認してください。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能登屋</author>
    <author>003472戸井 長英</author>
    <author xml:space="preserve"> </author>
  </authors>
  <commentList>
    <comment ref="E18" authorId="0" shapeId="0" xr:uid="{00000000-0006-0000-0300-000001000000}">
      <text>
        <r>
          <rPr>
            <b/>
            <sz val="10"/>
            <color indexed="10"/>
            <rFont val="ＭＳ Ｐゴシック"/>
            <family val="3"/>
            <charset val="128"/>
          </rPr>
          <t>当該製作工場の間接部門の従業員の給料、諸手当および賞与</t>
        </r>
      </text>
    </comment>
    <comment ref="E19" authorId="0" shapeId="0" xr:uid="{00000000-0006-0000-0300-000002000000}">
      <text>
        <r>
          <rPr>
            <b/>
            <sz val="10"/>
            <color indexed="10"/>
            <rFont val="ＭＳ Ｐゴシック"/>
            <family val="3"/>
            <charset val="128"/>
          </rPr>
          <t>間接部門従業員にかかる退職金および退職給与引当金繰込額</t>
        </r>
      </text>
    </comment>
    <comment ref="E20" authorId="0" shapeId="0" xr:uid="{00000000-0006-0000-0300-000003000000}">
      <text>
        <r>
          <rPr>
            <b/>
            <sz val="10"/>
            <color indexed="10"/>
            <rFont val="ＭＳ Ｐゴシック"/>
            <family val="3"/>
            <charset val="128"/>
          </rPr>
          <t>間接部門従業員にかかる労災保険、雇用保険、健康保険料および厚生年金保険料の法定の事業主負担額</t>
        </r>
      </text>
    </comment>
    <comment ref="E21" authorId="0" shapeId="0" xr:uid="{00000000-0006-0000-0300-000004000000}">
      <text>
        <r>
          <rPr>
            <b/>
            <sz val="10"/>
            <color indexed="10"/>
            <rFont val="ＭＳ Ｐゴシック"/>
            <family val="3"/>
            <charset val="128"/>
          </rPr>
          <t>能間接部門従業員にかかる慰安娯楽、貸与被服、医療、慶弔見舞等福利厚生、文化活動等に要する費用</t>
        </r>
      </text>
    </comment>
    <comment ref="E29" authorId="0" shapeId="0" xr:uid="{00000000-0006-0000-0300-000005000000}">
      <text>
        <r>
          <rPr>
            <b/>
            <sz val="10"/>
            <color indexed="10"/>
            <rFont val="ＭＳ Ｐゴシック"/>
            <family val="3"/>
            <charset val="128"/>
          </rPr>
          <t>機器の施工現場内での保管における必要な安全施設、安全管理及び運搬等に要した費用</t>
        </r>
      </text>
    </comment>
    <comment ref="E30" authorId="0" shapeId="0" xr:uid="{00000000-0006-0000-0300-000006000000}">
      <text>
        <r>
          <rPr>
            <b/>
            <sz val="10"/>
            <color indexed="10"/>
            <rFont val="ＭＳ Ｐゴシック"/>
            <family val="3"/>
            <charset val="128"/>
          </rPr>
          <t>機器の品質管理のための施工現場における試験・検査及び試運転等に要した費用</t>
        </r>
      </text>
    </comment>
    <comment ref="E31" authorId="0" shapeId="0" xr:uid="{00000000-0006-0000-0300-000007000000}">
      <text>
        <r>
          <rPr>
            <b/>
            <sz val="10"/>
            <color indexed="10"/>
            <rFont val="ＭＳ Ｐゴシック"/>
            <family val="3"/>
            <charset val="128"/>
          </rPr>
          <t>機器の施工現場内における火災保険、損害保険等の保険料</t>
        </r>
      </text>
    </comment>
    <comment ref="E32" authorId="0" shapeId="0" xr:uid="{00000000-0006-0000-0300-000008000000}">
      <text>
        <r>
          <rPr>
            <b/>
            <sz val="10"/>
            <color indexed="10"/>
            <rFont val="ＭＳ Ｐゴシック"/>
            <family val="3"/>
            <charset val="128"/>
          </rPr>
          <t>機器の調達、製作の調整等に要した費用</t>
        </r>
      </text>
    </comment>
    <comment ref="E33" authorId="0" shapeId="0" xr:uid="{00000000-0006-0000-0300-000009000000}">
      <text>
        <r>
          <rPr>
            <b/>
            <sz val="10"/>
            <color indexed="10"/>
            <rFont val="ＭＳ Ｐゴシック"/>
            <family val="3"/>
            <charset val="128"/>
          </rPr>
          <t>機器の操作運用に関して発注者等への教育訓練に要した費用</t>
        </r>
      </text>
    </comment>
    <comment ref="E34" authorId="0" shapeId="0" xr:uid="{00000000-0006-0000-0300-00000A000000}">
      <text>
        <r>
          <rPr>
            <b/>
            <sz val="10"/>
            <color indexed="10"/>
            <rFont val="ＭＳ Ｐゴシック"/>
            <family val="3"/>
            <charset val="128"/>
          </rPr>
          <t>機器製作期間がある場合に期間中の施工現場の安全管理等に要した費用</t>
        </r>
      </text>
    </comment>
    <comment ref="I42" authorId="1" shapeId="0" xr:uid="{C1F812AE-2F70-4E19-9FA7-028D2F0061D6}">
      <text>
        <r>
          <rPr>
            <sz val="12"/>
            <color indexed="81"/>
            <rFont val="MS P ゴシック"/>
            <family val="3"/>
            <charset val="128"/>
          </rPr>
          <t>元請ファイル「工事費」シートの既入力金額を転記して下さい。</t>
        </r>
      </text>
    </comment>
    <comment ref="J42" authorId="2" shapeId="0" xr:uid="{00000000-0006-0000-0300-00000B000000}">
      <text>
        <r>
          <rPr>
            <sz val="12"/>
            <color indexed="81"/>
            <rFont val="ＭＳ Ｐゴシック"/>
            <family val="3"/>
            <charset val="128"/>
          </rPr>
          <t xml:space="preserve">   【</t>
        </r>
        <r>
          <rPr>
            <sz val="12"/>
            <color indexed="10"/>
            <rFont val="ＭＳ Ｐゴシック"/>
            <family val="3"/>
            <charset val="128"/>
          </rPr>
          <t>ＮＧ</t>
        </r>
        <r>
          <rPr>
            <sz val="12"/>
            <color indexed="81"/>
            <rFont val="ＭＳ Ｐゴシック"/>
            <family val="3"/>
            <charset val="128"/>
          </rPr>
          <t>が表示された場合】
元請ファイルの入力金額と元下合計金額が異なります。</t>
        </r>
        <r>
          <rPr>
            <sz val="12"/>
            <color indexed="10"/>
            <rFont val="ＭＳ Ｐゴシック"/>
            <family val="3"/>
            <charset val="128"/>
          </rPr>
          <t>再度入力金額を確認してください。</t>
        </r>
      </text>
    </comment>
    <comment ref="I43" authorId="1" shapeId="0" xr:uid="{D011F623-EE0F-4FBB-B449-63079A1365D8}">
      <text>
        <r>
          <rPr>
            <sz val="12"/>
            <color indexed="81"/>
            <rFont val="MS P ゴシック"/>
            <family val="3"/>
            <charset val="128"/>
          </rPr>
          <t>元請ファイル「工事費」シートの既入力金額を転記して下さい。</t>
        </r>
      </text>
    </comment>
    <comment ref="J43" authorId="2" shapeId="0" xr:uid="{00000000-0006-0000-0300-00000C000000}">
      <text>
        <r>
          <rPr>
            <sz val="12"/>
            <color indexed="81"/>
            <rFont val="ＭＳ Ｐゴシック"/>
            <family val="3"/>
            <charset val="128"/>
          </rPr>
          <t xml:space="preserve">   【</t>
        </r>
        <r>
          <rPr>
            <sz val="12"/>
            <color indexed="10"/>
            <rFont val="ＭＳ Ｐゴシック"/>
            <family val="3"/>
            <charset val="128"/>
          </rPr>
          <t>ＮＧ</t>
        </r>
        <r>
          <rPr>
            <sz val="12"/>
            <color indexed="81"/>
            <rFont val="ＭＳ Ｐゴシック"/>
            <family val="3"/>
            <charset val="128"/>
          </rPr>
          <t>が表示された場合】
元請ファイルの入力金額と元下合計金額が異なります。</t>
        </r>
        <r>
          <rPr>
            <sz val="12"/>
            <color indexed="10"/>
            <rFont val="ＭＳ Ｐゴシック"/>
            <family val="3"/>
            <charset val="128"/>
          </rPr>
          <t>再度入力金額を確認してください。</t>
        </r>
      </text>
    </comment>
    <comment ref="I44" authorId="1" shapeId="0" xr:uid="{CCF0FFC8-8BBF-4F07-80E8-D647F35D92AB}">
      <text>
        <r>
          <rPr>
            <sz val="12"/>
            <color indexed="81"/>
            <rFont val="MS P ゴシック"/>
            <family val="3"/>
            <charset val="128"/>
          </rPr>
          <t>元請ファイル「工事費」シートの既入力金額を転記して下さい。</t>
        </r>
      </text>
    </comment>
    <comment ref="J44" authorId="2" shapeId="0" xr:uid="{00000000-0006-0000-0300-00000D000000}">
      <text>
        <r>
          <rPr>
            <sz val="12"/>
            <color indexed="81"/>
            <rFont val="ＭＳ Ｐゴシック"/>
            <family val="3"/>
            <charset val="128"/>
          </rPr>
          <t xml:space="preserve">   【</t>
        </r>
        <r>
          <rPr>
            <sz val="12"/>
            <color indexed="10"/>
            <rFont val="ＭＳ Ｐゴシック"/>
            <family val="3"/>
            <charset val="128"/>
          </rPr>
          <t>ＮＧ</t>
        </r>
        <r>
          <rPr>
            <sz val="12"/>
            <color indexed="81"/>
            <rFont val="ＭＳ Ｐゴシック"/>
            <family val="3"/>
            <charset val="128"/>
          </rPr>
          <t>が表示された場合】
元請ファイルの入力金額と元下合計金額が異なります。</t>
        </r>
        <r>
          <rPr>
            <sz val="12"/>
            <color indexed="10"/>
            <rFont val="ＭＳ Ｐゴシック"/>
            <family val="3"/>
            <charset val="128"/>
          </rPr>
          <t>再度入力金額を確認してください。</t>
        </r>
      </text>
    </comment>
    <comment ref="C52" authorId="0" shapeId="0" xr:uid="{00000000-0006-0000-0300-00000E000000}">
      <text>
        <r>
          <rPr>
            <b/>
            <sz val="10"/>
            <color indexed="10"/>
            <rFont val="ＭＳ Ｐゴシック"/>
            <family val="3"/>
            <charset val="128"/>
          </rPr>
          <t>機器の施工現場内での保管における必要な安全施設、安全管理及び運搬等に要した費用</t>
        </r>
      </text>
    </comment>
    <comment ref="C53" authorId="0" shapeId="0" xr:uid="{00000000-0006-0000-0300-00000F000000}">
      <text>
        <r>
          <rPr>
            <b/>
            <sz val="10"/>
            <color indexed="10"/>
            <rFont val="ＭＳ Ｐゴシック"/>
            <family val="3"/>
            <charset val="128"/>
          </rPr>
          <t>機器の品質管理のための施工現場における試験・検査及び試運転等に要した費用</t>
        </r>
      </text>
    </comment>
    <comment ref="C54" authorId="0" shapeId="0" xr:uid="{00000000-0006-0000-0300-000010000000}">
      <text>
        <r>
          <rPr>
            <b/>
            <sz val="10"/>
            <color indexed="10"/>
            <rFont val="ＭＳ Ｐゴシック"/>
            <family val="3"/>
            <charset val="128"/>
          </rPr>
          <t>機器の施工現場内における火災保険、損害保険等の保険料</t>
        </r>
      </text>
    </comment>
    <comment ref="C55" authorId="0" shapeId="0" xr:uid="{00000000-0006-0000-0300-000011000000}">
      <text>
        <r>
          <rPr>
            <b/>
            <sz val="10"/>
            <color indexed="10"/>
            <rFont val="ＭＳ Ｐゴシック"/>
            <family val="3"/>
            <charset val="128"/>
          </rPr>
          <t>機器の調達、製作の調整等に要した費用</t>
        </r>
      </text>
    </comment>
    <comment ref="C56" authorId="0" shapeId="0" xr:uid="{00000000-0006-0000-0300-000012000000}">
      <text>
        <r>
          <rPr>
            <b/>
            <sz val="10"/>
            <color indexed="10"/>
            <rFont val="ＭＳ Ｐゴシック"/>
            <family val="3"/>
            <charset val="128"/>
          </rPr>
          <t>機器の操作運用に関して発注者等への教育訓練に要した費用</t>
        </r>
      </text>
    </comment>
    <comment ref="C57" authorId="0" shapeId="0" xr:uid="{00000000-0006-0000-0300-000013000000}">
      <text>
        <r>
          <rPr>
            <b/>
            <sz val="10"/>
            <color indexed="10"/>
            <rFont val="ＭＳ Ｐゴシック"/>
            <family val="3"/>
            <charset val="128"/>
          </rPr>
          <t>機器製作期間がある場合に期間中の施工現場の安全管理等に要した費用</t>
        </r>
      </text>
    </comment>
  </commentList>
</comments>
</file>

<file path=xl/sharedStrings.xml><?xml version="1.0" encoding="utf-8"?>
<sst xmlns="http://schemas.openxmlformats.org/spreadsheetml/2006/main" count="292" uniqueCount="234">
  <si>
    <t>その他</t>
  </si>
  <si>
    <t>受変電設備</t>
  </si>
  <si>
    <t>発電機</t>
  </si>
  <si>
    <t>道路情報設備</t>
  </si>
  <si>
    <t>CCTV設備</t>
  </si>
  <si>
    <t>共同溝電気設備</t>
  </si>
  <si>
    <t>多重無線通信装置</t>
  </si>
  <si>
    <t>テレメータ設備</t>
  </si>
  <si>
    <t>移動体通信設備</t>
  </si>
  <si>
    <t>衛星通信地球局設備</t>
  </si>
  <si>
    <t>電話交換設備</t>
  </si>
  <si>
    <t>トンネル非常警報</t>
  </si>
  <si>
    <t>トンネル換気制御設備</t>
  </si>
  <si>
    <t>河川情報処理装置</t>
  </si>
  <si>
    <t>ダム・堰制御処理設備</t>
  </si>
  <si>
    <t>◎ 注意事項</t>
    <rPh sb="2" eb="4">
      <t>チュウイ</t>
    </rPh>
    <rPh sb="4" eb="6">
      <t>ジコウ</t>
    </rPh>
    <phoneticPr fontId="27"/>
  </si>
  <si>
    <t>未入力</t>
    <rPh sb="0" eb="1">
      <t>ミ</t>
    </rPh>
    <rPh sb="1" eb="3">
      <t>ニュウリョク</t>
    </rPh>
    <phoneticPr fontId="27"/>
  </si>
  <si>
    <t>工事情報</t>
    <rPh sb="0" eb="2">
      <t>コウジ</t>
    </rPh>
    <rPh sb="2" eb="4">
      <t>ジョウホウ</t>
    </rPh>
    <phoneticPr fontId="27"/>
  </si>
  <si>
    <t xml:space="preserve"> * 該当する内容が無い場合は「－」等を入力し、空欄を残さないようにお願いします。</t>
    <phoneticPr fontId="27"/>
  </si>
  <si>
    <t>A票</t>
    <rPh sb="1" eb="2">
      <t>ヒョウ</t>
    </rPh>
    <phoneticPr fontId="22"/>
  </si>
  <si>
    <t xml:space="preserve"> * その他の箇所はシートの書換等を防ぐ為、入力できません。</t>
    <phoneticPr fontId="27"/>
  </si>
  <si>
    <t>B票</t>
    <rPh sb="1" eb="2">
      <t>ヒョウ</t>
    </rPh>
    <phoneticPr fontId="22"/>
  </si>
  <si>
    <t>設備名</t>
    <rPh sb="0" eb="3">
      <t>セツビメイ</t>
    </rPh>
    <phoneticPr fontId="33"/>
  </si>
  <si>
    <t>発注機関名</t>
    <rPh sb="0" eb="2">
      <t>ハッチュウ</t>
    </rPh>
    <rPh sb="2" eb="4">
      <t>キカン</t>
    </rPh>
    <rPh sb="4" eb="5">
      <t>メイ</t>
    </rPh>
    <phoneticPr fontId="33"/>
  </si>
  <si>
    <t>Ⅰ</t>
    <phoneticPr fontId="27"/>
  </si>
  <si>
    <t>工事情報</t>
    <rPh sb="0" eb="2">
      <t>コウジ</t>
    </rPh>
    <rPh sb="2" eb="4">
      <t>ジョウホウ</t>
    </rPh>
    <phoneticPr fontId="34"/>
  </si>
  <si>
    <t>整理番号：</t>
    <rPh sb="0" eb="2">
      <t>セイリ</t>
    </rPh>
    <rPh sb="2" eb="4">
      <t>バンゴウ</t>
    </rPh>
    <phoneticPr fontId="27"/>
  </si>
  <si>
    <t>国土交通省</t>
    <rPh sb="0" eb="2">
      <t>コクド</t>
    </rPh>
    <rPh sb="2" eb="5">
      <t>コウツウショウ</t>
    </rPh>
    <phoneticPr fontId="27"/>
  </si>
  <si>
    <t>内閣府</t>
    <rPh sb="0" eb="3">
      <t>ナイカクフ</t>
    </rPh>
    <phoneticPr fontId="27"/>
  </si>
  <si>
    <t>北海道開発局</t>
    <rPh sb="0" eb="3">
      <t>ホッカイドウ</t>
    </rPh>
    <rPh sb="3" eb="5">
      <t>カイハツ</t>
    </rPh>
    <rPh sb="5" eb="6">
      <t>キョク</t>
    </rPh>
    <phoneticPr fontId="19"/>
  </si>
  <si>
    <t>機器の調達方法</t>
    <rPh sb="0" eb="2">
      <t>キキ</t>
    </rPh>
    <rPh sb="3" eb="5">
      <t>チョウタツ</t>
    </rPh>
    <rPh sb="5" eb="7">
      <t>ホウホウ</t>
    </rPh>
    <phoneticPr fontId="27"/>
  </si>
  <si>
    <t>関東地方整備局</t>
    <rPh sb="0" eb="2">
      <t>カントウ</t>
    </rPh>
    <rPh sb="2" eb="4">
      <t>チホウ</t>
    </rPh>
    <rPh sb="4" eb="6">
      <t>セイビ</t>
    </rPh>
    <rPh sb="6" eb="7">
      <t>キョク</t>
    </rPh>
    <phoneticPr fontId="19"/>
  </si>
  <si>
    <t>④</t>
    <phoneticPr fontId="34"/>
  </si>
  <si>
    <t>機器製作
工場</t>
    <rPh sb="0" eb="2">
      <t>キキ</t>
    </rPh>
    <phoneticPr fontId="27"/>
  </si>
  <si>
    <t>工場名</t>
    <rPh sb="0" eb="2">
      <t>コウジョウ</t>
    </rPh>
    <rPh sb="2" eb="3">
      <t>メイ</t>
    </rPh>
    <phoneticPr fontId="27"/>
  </si>
  <si>
    <t>放流警報設備</t>
    <phoneticPr fontId="27"/>
  </si>
  <si>
    <t>北陸地方整備局</t>
    <rPh sb="0" eb="2">
      <t>ホクリク</t>
    </rPh>
    <rPh sb="2" eb="4">
      <t>チホウ</t>
    </rPh>
    <rPh sb="4" eb="6">
      <t>セイビ</t>
    </rPh>
    <rPh sb="6" eb="7">
      <t>キョク</t>
    </rPh>
    <phoneticPr fontId="19"/>
  </si>
  <si>
    <t>所在地</t>
    <rPh sb="0" eb="3">
      <t>ショザイチ</t>
    </rPh>
    <phoneticPr fontId="27"/>
  </si>
  <si>
    <t>中部地方整備局</t>
    <phoneticPr fontId="27"/>
  </si>
  <si>
    <t>工場製作</t>
    <rPh sb="0" eb="2">
      <t>コウジョウ</t>
    </rPh>
    <rPh sb="2" eb="4">
      <t>セイサク</t>
    </rPh>
    <phoneticPr fontId="27"/>
  </si>
  <si>
    <t>（自）</t>
    <rPh sb="1" eb="2">
      <t>ジユウ</t>
    </rPh>
    <phoneticPr fontId="39"/>
  </si>
  <si>
    <t>年</t>
    <rPh sb="0" eb="1">
      <t>ネン</t>
    </rPh>
    <phoneticPr fontId="39"/>
  </si>
  <si>
    <t>月</t>
    <rPh sb="0" eb="1">
      <t>ツキ</t>
    </rPh>
    <phoneticPr fontId="39"/>
  </si>
  <si>
    <t>日</t>
    <rPh sb="0" eb="1">
      <t>ヒ</t>
    </rPh>
    <phoneticPr fontId="27"/>
  </si>
  <si>
    <t>近畿地方整備局</t>
    <rPh sb="0" eb="2">
      <t>キンキ</t>
    </rPh>
    <rPh sb="2" eb="4">
      <t>チホウ</t>
    </rPh>
    <rPh sb="4" eb="6">
      <t>セイビ</t>
    </rPh>
    <rPh sb="6" eb="7">
      <t>キョク</t>
    </rPh>
    <phoneticPr fontId="19"/>
  </si>
  <si>
    <t>（至）</t>
    <rPh sb="1" eb="2">
      <t>イタル</t>
    </rPh>
    <phoneticPr fontId="39"/>
  </si>
  <si>
    <t>中国地方整備局</t>
    <rPh sb="0" eb="2">
      <t>チュウゴク</t>
    </rPh>
    <rPh sb="2" eb="4">
      <t>チホウ</t>
    </rPh>
    <rPh sb="4" eb="6">
      <t>セイビ</t>
    </rPh>
    <rPh sb="6" eb="7">
      <t>キョク</t>
    </rPh>
    <phoneticPr fontId="19"/>
  </si>
  <si>
    <t>現場据付</t>
    <rPh sb="0" eb="2">
      <t>ゲンバ</t>
    </rPh>
    <rPh sb="2" eb="3">
      <t>ス</t>
    </rPh>
    <rPh sb="3" eb="4">
      <t>ツ</t>
    </rPh>
    <phoneticPr fontId="27"/>
  </si>
  <si>
    <t>沖縄総合事務局</t>
    <rPh sb="0" eb="2">
      <t>オキナワ</t>
    </rPh>
    <rPh sb="2" eb="4">
      <t>ソウゴウ</t>
    </rPh>
    <rPh sb="4" eb="7">
      <t>ジムキョク</t>
    </rPh>
    <phoneticPr fontId="27"/>
  </si>
  <si>
    <t>その他の設備の内容</t>
    <rPh sb="2" eb="3">
      <t>タ</t>
    </rPh>
    <rPh sb="4" eb="6">
      <t>セツビ</t>
    </rPh>
    <rPh sb="7" eb="9">
      <t>ナイヨウ</t>
    </rPh>
    <phoneticPr fontId="27"/>
  </si>
  <si>
    <t>◎ 参照データの読込</t>
    <rPh sb="2" eb="4">
      <t>サンショウ</t>
    </rPh>
    <rPh sb="8" eb="10">
      <t>ヨミコミ</t>
    </rPh>
    <phoneticPr fontId="27"/>
  </si>
  <si>
    <r>
      <t xml:space="preserve"> * 工事情報の入力が完了したら、下のボタンを押して下さい。Ａ、Ｂ票の最下欄（</t>
    </r>
    <r>
      <rPr>
        <b/>
        <sz val="11"/>
        <color indexed="53"/>
        <rFont val="ＭＳ Ｐゴシック"/>
        <family val="3"/>
        <charset val="128"/>
      </rPr>
      <t>□囲い</t>
    </r>
    <r>
      <rPr>
        <b/>
        <sz val="11"/>
        <color indexed="12"/>
        <rFont val="ＭＳ Ｐゴシック"/>
        <family val="3"/>
        <charset val="128"/>
      </rPr>
      <t>）に元請ファイルに入力した金額が書き込まれるので、内訳金額入力の際の参考にして下さい。操作手順を以下に記します。</t>
    </r>
    <rPh sb="3" eb="5">
      <t>コウジ</t>
    </rPh>
    <rPh sb="5" eb="7">
      <t>ジョウホウ</t>
    </rPh>
    <rPh sb="8" eb="10">
      <t>ニュウリョク</t>
    </rPh>
    <rPh sb="11" eb="13">
      <t>カンリョウ</t>
    </rPh>
    <rPh sb="17" eb="18">
      <t>シタ</t>
    </rPh>
    <rPh sb="23" eb="24">
      <t>オ</t>
    </rPh>
    <rPh sb="26" eb="27">
      <t>クダ</t>
    </rPh>
    <rPh sb="33" eb="34">
      <t>ヒョウ</t>
    </rPh>
    <rPh sb="35" eb="36">
      <t>サイ</t>
    </rPh>
    <rPh sb="36" eb="37">
      <t>シタ</t>
    </rPh>
    <rPh sb="37" eb="38">
      <t>ラン</t>
    </rPh>
    <rPh sb="40" eb="41">
      <t>カコ</t>
    </rPh>
    <rPh sb="44" eb="46">
      <t>モトウ</t>
    </rPh>
    <rPh sb="51" eb="53">
      <t>ニュウリョク</t>
    </rPh>
    <rPh sb="55" eb="57">
      <t>キンガク</t>
    </rPh>
    <rPh sb="58" eb="59">
      <t>カ</t>
    </rPh>
    <rPh sb="60" eb="61">
      <t>コ</t>
    </rPh>
    <rPh sb="67" eb="69">
      <t>ウチワケ</t>
    </rPh>
    <rPh sb="69" eb="71">
      <t>キンガク</t>
    </rPh>
    <rPh sb="71" eb="73">
      <t>ニュウリョク</t>
    </rPh>
    <rPh sb="74" eb="75">
      <t>サイ</t>
    </rPh>
    <rPh sb="76" eb="78">
      <t>サンコウ</t>
    </rPh>
    <rPh sb="81" eb="82">
      <t>クダ</t>
    </rPh>
    <rPh sb="85" eb="87">
      <t>ソウサ</t>
    </rPh>
    <rPh sb="87" eb="89">
      <t>テジュン</t>
    </rPh>
    <rPh sb="90" eb="92">
      <t>イカ</t>
    </rPh>
    <rPh sb="93" eb="94">
      <t>シル</t>
    </rPh>
    <phoneticPr fontId="27"/>
  </si>
  <si>
    <t>Step1： 『参照データ読込』ボタンを押して元請ファイル名を選んで下さい。</t>
    <rPh sb="8" eb="10">
      <t>サンショウ</t>
    </rPh>
    <rPh sb="13" eb="15">
      <t>ヨミコミ</t>
    </rPh>
    <rPh sb="20" eb="21">
      <t>オ</t>
    </rPh>
    <rPh sb="23" eb="25">
      <t>モトウ</t>
    </rPh>
    <rPh sb="29" eb="30">
      <t>メイ</t>
    </rPh>
    <rPh sb="31" eb="32">
      <t>エラ</t>
    </rPh>
    <rPh sb="34" eb="35">
      <t>クダ</t>
    </rPh>
    <phoneticPr fontId="27"/>
  </si>
  <si>
    <t>　※)Ａ、Ｂ票の入力欄の最下に元請ファイル「工事費」シートの既入力金額が転記されます。</t>
    <rPh sb="6" eb="7">
      <t>ヒョウ</t>
    </rPh>
    <rPh sb="8" eb="10">
      <t>ニュウリョク</t>
    </rPh>
    <rPh sb="10" eb="11">
      <t>ラン</t>
    </rPh>
    <rPh sb="12" eb="13">
      <t>モット</t>
    </rPh>
    <rPh sb="13" eb="14">
      <t>シタ</t>
    </rPh>
    <rPh sb="15" eb="17">
      <t>モトウ</t>
    </rPh>
    <rPh sb="22" eb="24">
      <t>コウジ</t>
    </rPh>
    <rPh sb="24" eb="25">
      <t>ヒ</t>
    </rPh>
    <rPh sb="30" eb="31">
      <t>スデ</t>
    </rPh>
    <rPh sb="31" eb="33">
      <t>ニュウリョク</t>
    </rPh>
    <rPh sb="33" eb="35">
      <t>キンガク</t>
    </rPh>
    <rPh sb="36" eb="38">
      <t>テンキ</t>
    </rPh>
    <phoneticPr fontId="27"/>
  </si>
  <si>
    <t>Step2：Ａ票とＢ票の最下欄（□囲い）のﾁｪｯｸ結果を参照しながら金額を入力して下さい。</t>
    <rPh sb="7" eb="8">
      <t>ヒョウ</t>
    </rPh>
    <rPh sb="10" eb="11">
      <t>ヒョウ</t>
    </rPh>
    <rPh sb="12" eb="13">
      <t>サイ</t>
    </rPh>
    <rPh sb="13" eb="14">
      <t>シタ</t>
    </rPh>
    <rPh sb="14" eb="15">
      <t>ラン</t>
    </rPh>
    <rPh sb="17" eb="18">
      <t>カコ</t>
    </rPh>
    <rPh sb="25" eb="27">
      <t>ケッカ</t>
    </rPh>
    <rPh sb="28" eb="30">
      <t>サンショウ</t>
    </rPh>
    <rPh sb="34" eb="36">
      <t>キンガク</t>
    </rPh>
    <rPh sb="37" eb="39">
      <t>ニュウリョク</t>
    </rPh>
    <rPh sb="41" eb="42">
      <t>クダ</t>
    </rPh>
    <phoneticPr fontId="27"/>
  </si>
  <si>
    <t>　※）全ての入力が終了した後にも［ＮＧ］が表示されている場合は、元請ファイル入力金額とＡ、Ｂ票入力金額を再度確認してください。</t>
    <rPh sb="3" eb="4">
      <t>スベ</t>
    </rPh>
    <rPh sb="6" eb="8">
      <t>ニュウリョク</t>
    </rPh>
    <rPh sb="9" eb="11">
      <t>シュウリョウ</t>
    </rPh>
    <rPh sb="13" eb="14">
      <t>アト</t>
    </rPh>
    <rPh sb="21" eb="23">
      <t>ヒョウジ</t>
    </rPh>
    <rPh sb="28" eb="30">
      <t>バアイ</t>
    </rPh>
    <rPh sb="32" eb="34">
      <t>モトウ</t>
    </rPh>
    <rPh sb="38" eb="40">
      <t>ニュウリョク</t>
    </rPh>
    <rPh sb="40" eb="42">
      <t>キンガク</t>
    </rPh>
    <rPh sb="46" eb="47">
      <t>ヒョウ</t>
    </rPh>
    <rPh sb="47" eb="49">
      <t>ニュウリョク</t>
    </rPh>
    <rPh sb="49" eb="51">
      <t>キンガク</t>
    </rPh>
    <rPh sb="52" eb="54">
      <t>サイド</t>
    </rPh>
    <rPh sb="54" eb="56">
      <t>カクニン</t>
    </rPh>
    <phoneticPr fontId="27"/>
  </si>
  <si>
    <t>他社メーカーより調達</t>
    <rPh sb="0" eb="2">
      <t>タシャ</t>
    </rPh>
    <rPh sb="8" eb="10">
      <t>チョウタツ</t>
    </rPh>
    <phoneticPr fontId="27"/>
  </si>
  <si>
    <t>自社工場にて製作</t>
    <rPh sb="0" eb="2">
      <t>ジシャ</t>
    </rPh>
    <rPh sb="2" eb="4">
      <t>コウジョウ</t>
    </rPh>
    <rPh sb="6" eb="8">
      <t>セイサク</t>
    </rPh>
    <phoneticPr fontId="27"/>
  </si>
  <si>
    <t>Sheets</t>
    <phoneticPr fontId="27"/>
  </si>
  <si>
    <t>①</t>
    <phoneticPr fontId="34"/>
  </si>
  <si>
    <t>工事名</t>
    <phoneticPr fontId="27"/>
  </si>
  <si>
    <t>②</t>
    <phoneticPr fontId="27"/>
  </si>
  <si>
    <t>請負形態</t>
    <phoneticPr fontId="27"/>
  </si>
  <si>
    <t>③</t>
    <phoneticPr fontId="34"/>
  </si>
  <si>
    <t>⑤</t>
    <phoneticPr fontId="39"/>
  </si>
  <si>
    <t>期間</t>
    <phoneticPr fontId="27"/>
  </si>
  <si>
    <t>⑥</t>
    <phoneticPr fontId="39"/>
  </si>
  <si>
    <t>四国地方整備局</t>
    <phoneticPr fontId="27"/>
  </si>
  <si>
    <t>九州地方整備局</t>
    <phoneticPr fontId="27"/>
  </si>
  <si>
    <t>⑦</t>
    <phoneticPr fontId="34"/>
  </si>
  <si>
    <t>設備名</t>
    <phoneticPr fontId="27"/>
  </si>
  <si>
    <t xml:space="preserve"> * 費用が発生しない場合は「０」を入力し、空欄を残さないようにお願いします。</t>
    <phoneticPr fontId="19"/>
  </si>
  <si>
    <t xml:space="preserve"> * 元請実績分と下請実績分の合計額が工事全体の金額となります。金額が重複しないように注意して下さい。</t>
    <rPh sb="3" eb="5">
      <t>モトウ</t>
    </rPh>
    <rPh sb="5" eb="7">
      <t>ジッセキ</t>
    </rPh>
    <rPh sb="9" eb="11">
      <t>シタウ</t>
    </rPh>
    <rPh sb="11" eb="13">
      <t>ジッセキ</t>
    </rPh>
    <phoneticPr fontId="27"/>
  </si>
  <si>
    <t>（単位：千円）</t>
    <phoneticPr fontId="33"/>
  </si>
  <si>
    <t>費目・項目</t>
  </si>
  <si>
    <t>元請実績</t>
    <rPh sb="0" eb="2">
      <t>モトウ</t>
    </rPh>
    <rPh sb="2" eb="4">
      <t>ジッセキ</t>
    </rPh>
    <phoneticPr fontId="27"/>
  </si>
  <si>
    <t>下請実績</t>
    <rPh sb="0" eb="2">
      <t>シタウケ</t>
    </rPh>
    <rPh sb="2" eb="4">
      <t>ジッセキ</t>
    </rPh>
    <phoneticPr fontId="27"/>
  </si>
  <si>
    <t>元下合計</t>
    <rPh sb="0" eb="1">
      <t>モト</t>
    </rPh>
    <rPh sb="1" eb="2">
      <t>シタ</t>
    </rPh>
    <rPh sb="2" eb="4">
      <t>ゴウケイ</t>
    </rPh>
    <phoneticPr fontId="19"/>
  </si>
  <si>
    <t>チェック</t>
    <phoneticPr fontId="27"/>
  </si>
  <si>
    <t>ハードウェア費</t>
    <rPh sb="6" eb="7">
      <t>ヒ</t>
    </rPh>
    <phoneticPr fontId="34"/>
  </si>
  <si>
    <t>個別製作品費</t>
    <rPh sb="0" eb="2">
      <t>コベツ</t>
    </rPh>
    <rPh sb="2" eb="4">
      <t>セイサク</t>
    </rPh>
    <rPh sb="4" eb="5">
      <t>ヒン</t>
    </rPh>
    <rPh sb="5" eb="6">
      <t>ヒ</t>
    </rPh>
    <phoneticPr fontId="34"/>
  </si>
  <si>
    <t>直接製作費</t>
    <rPh sb="0" eb="2">
      <t>チョクセツ</t>
    </rPh>
    <rPh sb="2" eb="4">
      <t>セイサク</t>
    </rPh>
    <rPh sb="4" eb="5">
      <t>ヒ</t>
    </rPh>
    <phoneticPr fontId="27"/>
  </si>
  <si>
    <t>（直接製作費）</t>
    <rPh sb="1" eb="3">
      <t>チョクセツ</t>
    </rPh>
    <rPh sb="3" eb="6">
      <t>セイサクヒ</t>
    </rPh>
    <phoneticPr fontId="27"/>
  </si>
  <si>
    <t>　② 工場管理費</t>
    <rPh sb="3" eb="5">
      <t>コウジョウ</t>
    </rPh>
    <rPh sb="5" eb="8">
      <t>カンリヒ</t>
    </rPh>
    <phoneticPr fontId="27"/>
  </si>
  <si>
    <t>既製品費</t>
    <rPh sb="0" eb="3">
      <t>キセイヒン</t>
    </rPh>
    <rPh sb="3" eb="4">
      <t>ヒ</t>
    </rPh>
    <phoneticPr fontId="34"/>
  </si>
  <si>
    <t>製品費</t>
    <rPh sb="0" eb="2">
      <t>セイヒン</t>
    </rPh>
    <rPh sb="2" eb="3">
      <t>ヒ</t>
    </rPh>
    <phoneticPr fontId="27"/>
  </si>
  <si>
    <t>製品検査費</t>
    <rPh sb="0" eb="2">
      <t>セイヒン</t>
    </rPh>
    <rPh sb="2" eb="5">
      <t>ケンサヒ</t>
    </rPh>
    <phoneticPr fontId="27"/>
  </si>
  <si>
    <t>販売購入管理費</t>
    <rPh sb="0" eb="2">
      <t>ハンバイ</t>
    </rPh>
    <rPh sb="2" eb="4">
      <t>コウニュウ</t>
    </rPh>
    <rPh sb="4" eb="7">
      <t>カンリヒ</t>
    </rPh>
    <phoneticPr fontId="27"/>
  </si>
  <si>
    <t>（一般管理費等）</t>
    <rPh sb="1" eb="3">
      <t>イッパン</t>
    </rPh>
    <rPh sb="3" eb="6">
      <t>カンリヒ</t>
    </rPh>
    <rPh sb="6" eb="7">
      <t>ナド</t>
    </rPh>
    <phoneticPr fontId="27"/>
  </si>
  <si>
    <t>一般管理費等に含む</t>
    <rPh sb="0" eb="2">
      <t>イッパン</t>
    </rPh>
    <rPh sb="2" eb="5">
      <t>カンリヒ</t>
    </rPh>
    <rPh sb="5" eb="6">
      <t>トウ</t>
    </rPh>
    <rPh sb="7" eb="8">
      <t>フク</t>
    </rPh>
    <phoneticPr fontId="27"/>
  </si>
  <si>
    <t>ソフトウェア費</t>
    <rPh sb="6" eb="7">
      <t>ヒ</t>
    </rPh>
    <phoneticPr fontId="34"/>
  </si>
  <si>
    <t>ソフトウェア製作費</t>
    <rPh sb="6" eb="9">
      <t>セイサクヒ</t>
    </rPh>
    <phoneticPr fontId="34"/>
  </si>
  <si>
    <t>（工場管理費）</t>
    <rPh sb="1" eb="3">
      <t>コウジョウ</t>
    </rPh>
    <rPh sb="3" eb="6">
      <t>カンリヒ</t>
    </rPh>
    <phoneticPr fontId="27"/>
  </si>
  <si>
    <t>総合試験調整費</t>
    <rPh sb="0" eb="2">
      <t>ソウゴウ</t>
    </rPh>
    <rPh sb="2" eb="4">
      <t>シケン</t>
    </rPh>
    <rPh sb="4" eb="7">
      <t>チョウセイヒ</t>
    </rPh>
    <phoneticPr fontId="27"/>
  </si>
  <si>
    <t>外注費（税抜き）</t>
    <rPh sb="0" eb="3">
      <t>ガイチュウヒ</t>
    </rPh>
    <rPh sb="4" eb="5">
      <t>ゼイ</t>
    </rPh>
    <rPh sb="5" eb="6">
      <t>ヌ</t>
    </rPh>
    <phoneticPr fontId="27"/>
  </si>
  <si>
    <t>外注一般管理費</t>
    <rPh sb="0" eb="2">
      <t>ガイチュウ</t>
    </rPh>
    <rPh sb="2" eb="4">
      <t>イッパン</t>
    </rPh>
    <rPh sb="4" eb="7">
      <t>カンリヒ</t>
    </rPh>
    <phoneticPr fontId="27"/>
  </si>
  <si>
    <t>一般管理費等</t>
    <rPh sb="0" eb="2">
      <t>イッパン</t>
    </rPh>
    <rPh sb="2" eb="5">
      <t>カンリヒ</t>
    </rPh>
    <rPh sb="5" eb="6">
      <t>トウ</t>
    </rPh>
    <phoneticPr fontId="27"/>
  </si>
  <si>
    <t>本支店経費の計上方法</t>
    <rPh sb="0" eb="3">
      <t>ホンシテン</t>
    </rPh>
    <rPh sb="3" eb="5">
      <t>ケイヒ</t>
    </rPh>
    <rPh sb="6" eb="8">
      <t>ケイジョウ</t>
    </rPh>
    <rPh sb="8" eb="10">
      <t>ホウホウ</t>
    </rPh>
    <phoneticPr fontId="27"/>
  </si>
  <si>
    <r>
      <rPr>
        <b/>
        <sz val="14"/>
        <color indexed="56"/>
        <rFont val="ＭＳ Ｐゴシック"/>
        <family val="3"/>
        <charset val="128"/>
      </rPr>
      <t>【</t>
    </r>
    <r>
      <rPr>
        <b/>
        <sz val="14"/>
        <color indexed="53"/>
        <rFont val="ＭＳ Ｐゴシック"/>
        <family val="3"/>
        <charset val="128"/>
      </rPr>
      <t>Ａ票</t>
    </r>
    <r>
      <rPr>
        <b/>
        <sz val="14"/>
        <color indexed="56"/>
        <rFont val="ＭＳ Ｐゴシック"/>
        <family val="3"/>
        <charset val="128"/>
      </rPr>
      <t>】　元請ファイル「工事費」シート入力値とのチェック結果</t>
    </r>
    <rPh sb="5" eb="7">
      <t>モトウ</t>
    </rPh>
    <rPh sb="12" eb="14">
      <t>コウジ</t>
    </rPh>
    <rPh sb="14" eb="15">
      <t>ヒ</t>
    </rPh>
    <rPh sb="19" eb="21">
      <t>ニュウリョク</t>
    </rPh>
    <rPh sb="21" eb="22">
      <t>チ</t>
    </rPh>
    <rPh sb="28" eb="30">
      <t>ケッカ</t>
    </rPh>
    <phoneticPr fontId="20"/>
  </si>
  <si>
    <t>項目・費目</t>
    <rPh sb="0" eb="2">
      <t>コウモク</t>
    </rPh>
    <rPh sb="3" eb="5">
      <t>ヒモク</t>
    </rPh>
    <phoneticPr fontId="27"/>
  </si>
  <si>
    <t>元請ファイルの入力値
（元請＋元請外注）</t>
    <rPh sb="0" eb="2">
      <t>モトウ</t>
    </rPh>
    <rPh sb="7" eb="9">
      <t>ニュウリョク</t>
    </rPh>
    <rPh sb="9" eb="10">
      <t>チ</t>
    </rPh>
    <rPh sb="12" eb="14">
      <t>モトウ</t>
    </rPh>
    <rPh sb="15" eb="17">
      <t>モトウ</t>
    </rPh>
    <rPh sb="17" eb="19">
      <t>ガイチュウ</t>
    </rPh>
    <phoneticPr fontId="19"/>
  </si>
  <si>
    <t xml:space="preserve"> * 元請実績分と下請実績分の合計額が工事全体の金額となります。金額が重複しないように注意して下さい。</t>
    <rPh sb="3" eb="5">
      <t>モトウケ</t>
    </rPh>
    <rPh sb="5" eb="7">
      <t>ジッセキ</t>
    </rPh>
    <rPh sb="7" eb="8">
      <t>ブン</t>
    </rPh>
    <rPh sb="9" eb="11">
      <t>シタウケ</t>
    </rPh>
    <rPh sb="11" eb="13">
      <t>ジッセキ</t>
    </rPh>
    <phoneticPr fontId="19"/>
  </si>
  <si>
    <t>（単位：千円）</t>
    <phoneticPr fontId="19"/>
  </si>
  <si>
    <t>イ．従業員給与手当</t>
    <rPh sb="2" eb="5">
      <t>ジュウギョウイン</t>
    </rPh>
    <phoneticPr fontId="19"/>
  </si>
  <si>
    <t>ロ．退職金</t>
    <rPh sb="2" eb="5">
      <t>タイショクキン</t>
    </rPh>
    <phoneticPr fontId="19"/>
  </si>
  <si>
    <t>ハ．法定福利費</t>
    <phoneticPr fontId="19"/>
  </si>
  <si>
    <t>ニ．福利厚生費</t>
    <phoneticPr fontId="19"/>
  </si>
  <si>
    <r>
      <t>ホ．</t>
    </r>
    <r>
      <rPr>
        <sz val="10.5"/>
        <rFont val="ＭＳ Ｐゴシック"/>
        <family val="3"/>
        <charset val="128"/>
      </rPr>
      <t>補助材料および工場消耗品</t>
    </r>
    <rPh sb="2" eb="4">
      <t>ホジョ</t>
    </rPh>
    <rPh sb="4" eb="6">
      <t>ザイリョウ</t>
    </rPh>
    <rPh sb="9" eb="11">
      <t>コウジョウ</t>
    </rPh>
    <rPh sb="11" eb="14">
      <t>ショウモウヒン</t>
    </rPh>
    <phoneticPr fontId="19"/>
  </si>
  <si>
    <t>ヘ．事務用品費</t>
    <rPh sb="2" eb="4">
      <t>ジム</t>
    </rPh>
    <rPh sb="4" eb="6">
      <t>ヨウヒン</t>
    </rPh>
    <rPh sb="6" eb="7">
      <t>ヒ</t>
    </rPh>
    <phoneticPr fontId="19"/>
  </si>
  <si>
    <t>ト．通信交通費</t>
    <rPh sb="2" eb="4">
      <t>ツウシン</t>
    </rPh>
    <rPh sb="4" eb="7">
      <t>コウツウヒ</t>
    </rPh>
    <phoneticPr fontId="19"/>
  </si>
  <si>
    <t xml:space="preserve"> * 薄黄色塗りつぶし部分についてのみ、漏れなく入力して下さい。</t>
    <rPh sb="3" eb="4">
      <t>ウス</t>
    </rPh>
    <rPh sb="4" eb="6">
      <t>キイロ</t>
    </rPh>
    <rPh sb="20" eb="21">
      <t>モ</t>
    </rPh>
    <rPh sb="28" eb="29">
      <t>クダ</t>
    </rPh>
    <phoneticPr fontId="27"/>
  </si>
  <si>
    <t xml:space="preserve"> * 薄黄色塗りつぶし部分についてのみ、漏れなく入力して下さい。</t>
    <rPh sb="20" eb="21">
      <t>モ</t>
    </rPh>
    <rPh sb="28" eb="29">
      <t>クダ</t>
    </rPh>
    <phoneticPr fontId="27"/>
  </si>
  <si>
    <t>元請ファイルの入力値
（元請＋元請外注）</t>
    <rPh sb="0" eb="2">
      <t>モトウ</t>
    </rPh>
    <rPh sb="7" eb="9">
      <t>ニュウリョク</t>
    </rPh>
    <rPh sb="9" eb="10">
      <t>チ</t>
    </rPh>
    <rPh sb="12" eb="14">
      <t>モトウ</t>
    </rPh>
    <rPh sb="15" eb="17">
      <t>モトウ</t>
    </rPh>
    <rPh sb="17" eb="19">
      <t>ガイチュウ</t>
    </rPh>
    <phoneticPr fontId="27"/>
  </si>
  <si>
    <t>エラーを表しています。エラーをなくすように入力して下さい。</t>
  </si>
  <si>
    <t>間接工事費等諸経費動向調査</t>
    <phoneticPr fontId="39"/>
  </si>
  <si>
    <t>注意事項</t>
    <rPh sb="0" eb="2">
      <t>チュウイ</t>
    </rPh>
    <rPh sb="2" eb="4">
      <t>ジコウ</t>
    </rPh>
    <phoneticPr fontId="22"/>
  </si>
  <si>
    <t>詳細は、マニュアルを参照してください。</t>
    <rPh sb="0" eb="2">
      <t>ショウサイ</t>
    </rPh>
    <rPh sb="10" eb="12">
      <t>サンショウ</t>
    </rPh>
    <phoneticPr fontId="22"/>
  </si>
  <si>
    <t>１．ｼｰﾄ上の表示</t>
    <phoneticPr fontId="22"/>
  </si>
  <si>
    <t>※</t>
    <phoneticPr fontId="22"/>
  </si>
  <si>
    <t>：</t>
    <phoneticPr fontId="22"/>
  </si>
  <si>
    <t>入力箇所を表しています。</t>
    <phoneticPr fontId="22"/>
  </si>
  <si>
    <t>黄色のｾﾙに入力して下さい。緑色のｾﾙは自動で値が入ります。</t>
    <phoneticPr fontId="22"/>
  </si>
  <si>
    <t>Ｅ</t>
    <phoneticPr fontId="22"/>
  </si>
  <si>
    <t>*千円単位で入力し、千円以下は四捨五入すること。</t>
    <rPh sb="1" eb="3">
      <t>センエン</t>
    </rPh>
    <rPh sb="3" eb="5">
      <t>タンイ</t>
    </rPh>
    <rPh sb="6" eb="8">
      <t>ニュウリョク</t>
    </rPh>
    <rPh sb="10" eb="12">
      <t>センエン</t>
    </rPh>
    <rPh sb="12" eb="14">
      <t>イカ</t>
    </rPh>
    <rPh sb="15" eb="19">
      <t>シシャゴニュウ</t>
    </rPh>
    <phoneticPr fontId="22"/>
  </si>
  <si>
    <t>２．入力の順番</t>
    <rPh sb="5" eb="7">
      <t>ジュンバン</t>
    </rPh>
    <phoneticPr fontId="22"/>
  </si>
  <si>
    <t>ｼｰﾄを選択して入力して下さい。</t>
    <rPh sb="4" eb="6">
      <t>センタク</t>
    </rPh>
    <rPh sb="8" eb="10">
      <t>ニュウリョク</t>
    </rPh>
    <rPh sb="10" eb="13">
      <t>シテクダ</t>
    </rPh>
    <phoneticPr fontId="40"/>
  </si>
  <si>
    <r>
      <t>【</t>
    </r>
    <r>
      <rPr>
        <b/>
        <sz val="14"/>
        <color indexed="10"/>
        <rFont val="ＭＳ Ｐゴシック"/>
        <family val="3"/>
        <charset val="128"/>
      </rPr>
      <t>Ａ票</t>
    </r>
    <r>
      <rPr>
        <b/>
        <sz val="14"/>
        <color indexed="18"/>
        <rFont val="ＭＳ Ｐゴシック"/>
        <family val="3"/>
        <charset val="128"/>
      </rPr>
      <t>】　機器単体費に関する調査票</t>
    </r>
    <rPh sb="5" eb="7">
      <t>キキ</t>
    </rPh>
    <rPh sb="7" eb="9">
      <t>タンタイ</t>
    </rPh>
    <rPh sb="9" eb="10">
      <t>ヒ</t>
    </rPh>
    <rPh sb="11" eb="12">
      <t>カン</t>
    </rPh>
    <rPh sb="14" eb="16">
      <t>チョウサ</t>
    </rPh>
    <rPh sb="16" eb="17">
      <t>ヒョウ</t>
    </rPh>
    <phoneticPr fontId="33"/>
  </si>
  <si>
    <t>機器単体費</t>
    <rPh sb="2" eb="4">
      <t>タンタイ</t>
    </rPh>
    <phoneticPr fontId="34"/>
  </si>
  <si>
    <t>機器単体費計</t>
    <rPh sb="0" eb="2">
      <t>キキ</t>
    </rPh>
    <rPh sb="2" eb="4">
      <t>タンタイ</t>
    </rPh>
    <rPh sb="4" eb="5">
      <t>ヒ</t>
    </rPh>
    <rPh sb="5" eb="6">
      <t>ケイ</t>
    </rPh>
    <phoneticPr fontId="27"/>
  </si>
  <si>
    <r>
      <t>※1)チェック欄には、”</t>
    </r>
    <r>
      <rPr>
        <b/>
        <sz val="8"/>
        <color indexed="12"/>
        <rFont val="ＭＳ Ｐゴシック"/>
        <family val="3"/>
        <charset val="128"/>
      </rPr>
      <t>ＯＫ</t>
    </r>
    <r>
      <rPr>
        <sz val="8"/>
        <rFont val="ＭＳ Ｐゴシック"/>
        <family val="3"/>
        <charset val="128"/>
      </rPr>
      <t>”もしくは”</t>
    </r>
    <r>
      <rPr>
        <b/>
        <sz val="8"/>
        <color indexed="10"/>
        <rFont val="ＭＳ Ｐゴシック"/>
        <family val="3"/>
        <charset val="128"/>
      </rPr>
      <t>ＮＧ</t>
    </r>
    <r>
      <rPr>
        <sz val="8"/>
        <rFont val="ＭＳ Ｐゴシック"/>
        <family val="3"/>
        <charset val="128"/>
      </rPr>
      <t>”が表示されますが、全ての入力を終えるまでは”</t>
    </r>
    <r>
      <rPr>
        <b/>
        <sz val="8"/>
        <color indexed="10"/>
        <rFont val="ＭＳ Ｐゴシック"/>
        <family val="3"/>
        <charset val="128"/>
      </rPr>
      <t>ＮＧ</t>
    </r>
    <r>
      <rPr>
        <sz val="8"/>
        <rFont val="ＭＳ Ｐゴシック"/>
        <family val="3"/>
        <charset val="128"/>
      </rPr>
      <t>”と表示されています。
”</t>
    </r>
    <r>
      <rPr>
        <b/>
        <sz val="8"/>
        <color indexed="12"/>
        <rFont val="ＭＳ Ｐゴシック"/>
        <family val="3"/>
        <charset val="128"/>
      </rPr>
      <t>ＯＫ</t>
    </r>
    <r>
      <rPr>
        <sz val="8"/>
        <rFont val="ＭＳ Ｐゴシック"/>
        <family val="3"/>
        <charset val="128"/>
      </rPr>
      <t>”は、元請ファイルの入力金額と機器単体費の合計金額が一致している、”</t>
    </r>
    <r>
      <rPr>
        <b/>
        <sz val="8"/>
        <color indexed="10"/>
        <rFont val="ＭＳ Ｐゴシック"/>
        <family val="3"/>
        <charset val="128"/>
      </rPr>
      <t>ＮＧ</t>
    </r>
    <r>
      <rPr>
        <sz val="8"/>
        <rFont val="ＭＳ Ｐゴシック"/>
        <family val="3"/>
        <charset val="128"/>
      </rPr>
      <t>”は、両者の合計金額が異なることを示します。
※2)全ての入力を終えた後においても”</t>
    </r>
    <r>
      <rPr>
        <b/>
        <sz val="8"/>
        <color indexed="10"/>
        <rFont val="ＭＳ Ｐゴシック"/>
        <family val="3"/>
        <charset val="128"/>
      </rPr>
      <t>ＮＧ</t>
    </r>
    <r>
      <rPr>
        <sz val="8"/>
        <rFont val="ＭＳ Ｐゴシック"/>
        <family val="3"/>
        <charset val="128"/>
      </rPr>
      <t>”と表示されている場合は、元請けファイル入力金額と本票への入力金額を再度確認してください。
※3)（　）は元請ファイルにおける呼び名です。</t>
    </r>
    <rPh sb="24" eb="26">
      <t>ヒョウジ</t>
    </rPh>
    <rPh sb="32" eb="33">
      <t>スベ</t>
    </rPh>
    <rPh sb="35" eb="37">
      <t>ニュウリョク</t>
    </rPh>
    <rPh sb="38" eb="39">
      <t>オ</t>
    </rPh>
    <rPh sb="49" eb="51">
      <t>ヒョウジ</t>
    </rPh>
    <rPh sb="65" eb="67">
      <t>モトウ</t>
    </rPh>
    <rPh sb="72" eb="74">
      <t>ニュウリョク</t>
    </rPh>
    <rPh sb="74" eb="76">
      <t>キンガク</t>
    </rPh>
    <rPh sb="77" eb="79">
      <t>キキ</t>
    </rPh>
    <rPh sb="79" eb="81">
      <t>タンタイ</t>
    </rPh>
    <rPh sb="81" eb="82">
      <t>ヒ</t>
    </rPh>
    <rPh sb="83" eb="85">
      <t>ゴウケイ</t>
    </rPh>
    <rPh sb="85" eb="87">
      <t>キンガク</t>
    </rPh>
    <rPh sb="88" eb="90">
      <t>イッチ</t>
    </rPh>
    <rPh sb="101" eb="103">
      <t>リョウシャ</t>
    </rPh>
    <rPh sb="104" eb="106">
      <t>ゴウケイ</t>
    </rPh>
    <rPh sb="106" eb="108">
      <t>キンガク</t>
    </rPh>
    <rPh sb="109" eb="110">
      <t>コト</t>
    </rPh>
    <rPh sb="115" eb="116">
      <t>シメ</t>
    </rPh>
    <rPh sb="167" eb="168">
      <t>ホン</t>
    </rPh>
    <rPh sb="168" eb="169">
      <t>ヒョウ</t>
    </rPh>
    <phoneticPr fontId="27"/>
  </si>
  <si>
    <t xml:space="preserve"> * 据付現場に関わる機器間接費を計上して下さい。</t>
    <rPh sb="3" eb="4">
      <t>ス</t>
    </rPh>
    <rPh sb="4" eb="5">
      <t>ツ</t>
    </rPh>
    <rPh sb="5" eb="7">
      <t>ゲンバ</t>
    </rPh>
    <rPh sb="11" eb="13">
      <t>キキ</t>
    </rPh>
    <rPh sb="13" eb="16">
      <t>カンセツヒ</t>
    </rPh>
    <phoneticPr fontId="27"/>
  </si>
  <si>
    <t>（４）機器間接費</t>
    <rPh sb="3" eb="5">
      <t>キキ</t>
    </rPh>
    <rPh sb="5" eb="7">
      <t>カンセツ</t>
    </rPh>
    <rPh sb="7" eb="8">
      <t>ヒ</t>
    </rPh>
    <phoneticPr fontId="27"/>
  </si>
  <si>
    <r>
      <t>※1)チェック欄には、”</t>
    </r>
    <r>
      <rPr>
        <b/>
        <sz val="8"/>
        <color indexed="12"/>
        <rFont val="ＭＳ Ｐゴシック"/>
        <family val="3"/>
        <charset val="128"/>
      </rPr>
      <t>ＯＫ</t>
    </r>
    <r>
      <rPr>
        <sz val="8"/>
        <rFont val="ＭＳ Ｐゴシック"/>
        <family val="3"/>
        <charset val="128"/>
      </rPr>
      <t>”もしくは”</t>
    </r>
    <r>
      <rPr>
        <b/>
        <sz val="8"/>
        <color indexed="10"/>
        <rFont val="ＭＳ Ｐゴシック"/>
        <family val="3"/>
        <charset val="128"/>
      </rPr>
      <t>ＮＧ</t>
    </r>
    <r>
      <rPr>
        <sz val="8"/>
        <rFont val="ＭＳ Ｐゴシック"/>
        <family val="3"/>
        <charset val="128"/>
      </rPr>
      <t>”が表示されますが、全ての入力を終えるまでは”</t>
    </r>
    <r>
      <rPr>
        <b/>
        <sz val="8"/>
        <color indexed="10"/>
        <rFont val="ＭＳ Ｐゴシック"/>
        <family val="3"/>
        <charset val="128"/>
      </rPr>
      <t>ＮＧ</t>
    </r>
    <r>
      <rPr>
        <sz val="8"/>
        <rFont val="ＭＳ Ｐゴシック"/>
        <family val="3"/>
        <charset val="128"/>
      </rPr>
      <t>”と表示されています。
”</t>
    </r>
    <r>
      <rPr>
        <b/>
        <sz val="8"/>
        <color indexed="12"/>
        <rFont val="ＭＳ Ｐゴシック"/>
        <family val="3"/>
        <charset val="128"/>
      </rPr>
      <t>ＯＫ</t>
    </r>
    <r>
      <rPr>
        <sz val="8"/>
        <rFont val="ＭＳ Ｐゴシック"/>
        <family val="3"/>
        <charset val="128"/>
      </rPr>
      <t>”は、元請ファイルの入力金額と機器間接費の合計金額が一致している、”</t>
    </r>
    <r>
      <rPr>
        <b/>
        <sz val="8"/>
        <color indexed="10"/>
        <rFont val="ＭＳ Ｐゴシック"/>
        <family val="3"/>
        <charset val="128"/>
      </rPr>
      <t>ＮＧ</t>
    </r>
    <r>
      <rPr>
        <sz val="8"/>
        <rFont val="ＭＳ Ｐゴシック"/>
        <family val="3"/>
        <charset val="128"/>
      </rPr>
      <t>”は、両者の合計金額が異なることを示します。
※2)全ての入力を終えた後においても”</t>
    </r>
    <r>
      <rPr>
        <b/>
        <sz val="8"/>
        <color indexed="10"/>
        <rFont val="ＭＳ Ｐゴシック"/>
        <family val="3"/>
        <charset val="128"/>
      </rPr>
      <t>ＮＧ</t>
    </r>
    <r>
      <rPr>
        <sz val="8"/>
        <rFont val="ＭＳ Ｐゴシック"/>
        <family val="3"/>
        <charset val="128"/>
      </rPr>
      <t>”と表示されている場合は、元請けファイル入力金額と本票への入力金額を再度確認してください。
※3)（　）は元請ファイルにおける呼び名です。</t>
    </r>
    <rPh sb="77" eb="79">
      <t>キキ</t>
    </rPh>
    <rPh sb="79" eb="81">
      <t>カンセツ</t>
    </rPh>
    <rPh sb="81" eb="82">
      <t>ヒ</t>
    </rPh>
    <rPh sb="130" eb="131">
      <t>オ</t>
    </rPh>
    <rPh sb="167" eb="168">
      <t>ホン</t>
    </rPh>
    <rPh sb="168" eb="169">
      <t>ヒョウ</t>
    </rPh>
    <phoneticPr fontId="19"/>
  </si>
  <si>
    <t>機器間接費</t>
    <rPh sb="0" eb="2">
      <t>キキ</t>
    </rPh>
    <rPh sb="2" eb="5">
      <t>カンセツヒ</t>
    </rPh>
    <phoneticPr fontId="19"/>
  </si>
  <si>
    <t>技術者間接費</t>
    <rPh sb="0" eb="3">
      <t>ギジュツシャ</t>
    </rPh>
    <rPh sb="3" eb="6">
      <t>カンセツヒ</t>
    </rPh>
    <phoneticPr fontId="22"/>
  </si>
  <si>
    <t>機器管理費</t>
    <rPh sb="0" eb="2">
      <t>キキ</t>
    </rPh>
    <rPh sb="2" eb="5">
      <t>カンリヒ</t>
    </rPh>
    <phoneticPr fontId="22"/>
  </si>
  <si>
    <t>イ．機器の施工現場管理費</t>
    <rPh sb="2" eb="4">
      <t>キキ</t>
    </rPh>
    <rPh sb="5" eb="7">
      <t>セコウ</t>
    </rPh>
    <rPh sb="7" eb="9">
      <t>ゲンバ</t>
    </rPh>
    <rPh sb="9" eb="12">
      <t>カンリヒ</t>
    </rPh>
    <phoneticPr fontId="19"/>
  </si>
  <si>
    <t>ロ．技術管理費</t>
    <rPh sb="2" eb="4">
      <t>ギジュツ</t>
    </rPh>
    <rPh sb="4" eb="7">
      <t>カンリヒ</t>
    </rPh>
    <phoneticPr fontId="19"/>
  </si>
  <si>
    <t>ハ．保険料</t>
    <rPh sb="2" eb="5">
      <t>ホケンリョウ</t>
    </rPh>
    <phoneticPr fontId="19"/>
  </si>
  <si>
    <t>ニ．機器の調達費</t>
    <rPh sb="2" eb="4">
      <t>キキ</t>
    </rPh>
    <rPh sb="5" eb="7">
      <t>チョウタツ</t>
    </rPh>
    <rPh sb="7" eb="8">
      <t>ヒ</t>
    </rPh>
    <phoneticPr fontId="19"/>
  </si>
  <si>
    <t>ヘ．機器製作期間中の現場経費</t>
    <rPh sb="2" eb="4">
      <t>キキ</t>
    </rPh>
    <rPh sb="4" eb="6">
      <t>セイサク</t>
    </rPh>
    <rPh sb="6" eb="9">
      <t>キカンチュウ</t>
    </rPh>
    <rPh sb="10" eb="12">
      <t>ゲンバ</t>
    </rPh>
    <rPh sb="12" eb="14">
      <t>ケイヒ</t>
    </rPh>
    <phoneticPr fontId="19"/>
  </si>
  <si>
    <t>ト．事務用品費</t>
    <rPh sb="2" eb="4">
      <t>ジム</t>
    </rPh>
    <rPh sb="4" eb="6">
      <t>ヨウヒン</t>
    </rPh>
    <rPh sb="6" eb="7">
      <t>ヒ</t>
    </rPh>
    <phoneticPr fontId="19"/>
  </si>
  <si>
    <t>エラー</t>
    <phoneticPr fontId="27"/>
  </si>
  <si>
    <t>NG</t>
    <phoneticPr fontId="27"/>
  </si>
  <si>
    <t xml:space="preserve"> * 機器単体費に関わる費用を計上して下さい。</t>
    <rPh sb="3" eb="5">
      <t>キキ</t>
    </rPh>
    <rPh sb="5" eb="7">
      <t>タンタイ</t>
    </rPh>
    <rPh sb="7" eb="8">
      <t>ヒ</t>
    </rPh>
    <phoneticPr fontId="27"/>
  </si>
  <si>
    <t>レーダ雨（雪）量計設備</t>
    <phoneticPr fontId="22"/>
  </si>
  <si>
    <t>　① 間接労務費</t>
    <rPh sb="3" eb="5">
      <t>カンセツ</t>
    </rPh>
    <rPh sb="5" eb="8">
      <t>ロウムヒ</t>
    </rPh>
    <phoneticPr fontId="27"/>
  </si>
  <si>
    <t>（間接労務費）</t>
    <rPh sb="1" eb="3">
      <t>カンセツ</t>
    </rPh>
    <rPh sb="3" eb="6">
      <t>ロウムヒ</t>
    </rPh>
    <phoneticPr fontId="27"/>
  </si>
  <si>
    <t>機器の支給品がある工事</t>
    <rPh sb="0" eb="2">
      <t>キキ</t>
    </rPh>
    <rPh sb="3" eb="5">
      <t>シキュウ</t>
    </rPh>
    <rPh sb="5" eb="6">
      <t>ヒン</t>
    </rPh>
    <rPh sb="9" eb="11">
      <t>コウジ</t>
    </rPh>
    <phoneticPr fontId="27"/>
  </si>
  <si>
    <t>機器の製作及び据付け工事</t>
    <rPh sb="0" eb="2">
      <t>キキ</t>
    </rPh>
    <rPh sb="3" eb="5">
      <t>セイサク</t>
    </rPh>
    <rPh sb="5" eb="6">
      <t>オヨ</t>
    </rPh>
    <rPh sb="7" eb="8">
      <t>ス</t>
    </rPh>
    <rPh sb="8" eb="9">
      <t>ツ</t>
    </rPh>
    <rPh sb="10" eb="12">
      <t>コウジ</t>
    </rPh>
    <phoneticPr fontId="27"/>
  </si>
  <si>
    <t>機器の製作のみの工事</t>
    <rPh sb="0" eb="2">
      <t>キキ</t>
    </rPh>
    <rPh sb="3" eb="5">
      <t>セイサク</t>
    </rPh>
    <rPh sb="8" eb="10">
      <t>コウジ</t>
    </rPh>
    <phoneticPr fontId="27"/>
  </si>
  <si>
    <t>間接製作費</t>
    <rPh sb="0" eb="2">
      <t>カンセツ</t>
    </rPh>
    <rPh sb="2" eb="5">
      <t>セイサクヒ</t>
    </rPh>
    <phoneticPr fontId="27"/>
  </si>
  <si>
    <t>⑤鋼橋等工場製作費（電気通信設備工事の場合は機器単体費）</t>
    <rPh sb="1" eb="2">
      <t>ハガネ</t>
    </rPh>
    <rPh sb="2" eb="3">
      <t>ハシ</t>
    </rPh>
    <rPh sb="3" eb="4">
      <t>トウ</t>
    </rPh>
    <rPh sb="4" eb="6">
      <t>コウジョウ</t>
    </rPh>
    <rPh sb="6" eb="8">
      <t>セイサク</t>
    </rPh>
    <rPh sb="8" eb="9">
      <t>ヒ</t>
    </rPh>
    <rPh sb="10" eb="12">
      <t>デンキ</t>
    </rPh>
    <rPh sb="12" eb="14">
      <t>ツウシン</t>
    </rPh>
    <rPh sb="14" eb="16">
      <t>セツビ</t>
    </rPh>
    <rPh sb="16" eb="18">
      <t>コウジ</t>
    </rPh>
    <rPh sb="19" eb="21">
      <t>バアイ</t>
    </rPh>
    <rPh sb="22" eb="24">
      <t>キキ</t>
    </rPh>
    <rPh sb="24" eb="26">
      <t>タンタイ</t>
    </rPh>
    <rPh sb="26" eb="27">
      <t>ヒ</t>
    </rPh>
    <phoneticPr fontId="27"/>
  </si>
  <si>
    <t>イ　技術者間接費
　　（電気通信設備工事の場合）</t>
    <rPh sb="2" eb="5">
      <t>ギジュツシャ</t>
    </rPh>
    <rPh sb="5" eb="8">
      <t>カンセツヒ</t>
    </rPh>
    <rPh sb="12" eb="14">
      <t>デンキ</t>
    </rPh>
    <rPh sb="14" eb="16">
      <t>ツウシン</t>
    </rPh>
    <rPh sb="16" eb="18">
      <t>セツビ</t>
    </rPh>
    <rPh sb="18" eb="20">
      <t>コウジ</t>
    </rPh>
    <rPh sb="21" eb="23">
      <t>バアイ</t>
    </rPh>
    <phoneticPr fontId="27"/>
  </si>
  <si>
    <t>ロ　機器管理費
　　（電気通信設備工事の場合）</t>
    <rPh sb="2" eb="4">
      <t>キキ</t>
    </rPh>
    <rPh sb="4" eb="7">
      <t>カンリヒ</t>
    </rPh>
    <phoneticPr fontId="27"/>
  </si>
  <si>
    <t>リ．派遣労務費（調整に関する技術者労務費）</t>
    <rPh sb="2" eb="4">
      <t>ハケン</t>
    </rPh>
    <rPh sb="4" eb="7">
      <t>ロウムヒ</t>
    </rPh>
    <rPh sb="8" eb="10">
      <t>チョウセイ</t>
    </rPh>
    <rPh sb="11" eb="12">
      <t>カン</t>
    </rPh>
    <rPh sb="14" eb="17">
      <t>ギジュツシャ</t>
    </rPh>
    <rPh sb="17" eb="20">
      <t>ロウムヒ</t>
    </rPh>
    <phoneticPr fontId="19"/>
  </si>
  <si>
    <t>ヌ．派遣労務費（ＳＩに関する技術者労務費）</t>
    <phoneticPr fontId="19"/>
  </si>
  <si>
    <t xml:space="preserve"> * 施工分担区分について入力して下さい。</t>
    <rPh sb="3" eb="5">
      <t>セコウ</t>
    </rPh>
    <rPh sb="5" eb="7">
      <t>ブンタン</t>
    </rPh>
    <rPh sb="7" eb="9">
      <t>クブン</t>
    </rPh>
    <rPh sb="13" eb="15">
      <t>ニュウリョク</t>
    </rPh>
    <phoneticPr fontId="27"/>
  </si>
  <si>
    <r>
      <t>【</t>
    </r>
    <r>
      <rPr>
        <b/>
        <sz val="14"/>
        <color indexed="53"/>
        <rFont val="ＭＳ Ｐゴシック"/>
        <family val="3"/>
        <charset val="128"/>
      </rPr>
      <t>Ｃ票</t>
    </r>
    <r>
      <rPr>
        <b/>
        <sz val="14"/>
        <color indexed="18"/>
        <rFont val="ＭＳ Ｐゴシック"/>
        <family val="3"/>
        <charset val="128"/>
      </rPr>
      <t>】　施工分担区分の調査</t>
    </r>
    <rPh sb="2" eb="3">
      <t>ヒョウ</t>
    </rPh>
    <rPh sb="5" eb="7">
      <t>セコウ</t>
    </rPh>
    <rPh sb="7" eb="9">
      <t>ブンタン</t>
    </rPh>
    <rPh sb="9" eb="11">
      <t>クブン</t>
    </rPh>
    <rPh sb="12" eb="14">
      <t>チョウサ</t>
    </rPh>
    <phoneticPr fontId="20"/>
  </si>
  <si>
    <t>元請
施工比率（％）</t>
    <rPh sb="0" eb="2">
      <t>モトウケ</t>
    </rPh>
    <rPh sb="3" eb="5">
      <t>セコウ</t>
    </rPh>
    <rPh sb="5" eb="7">
      <t>ヒリツ</t>
    </rPh>
    <phoneticPr fontId="22"/>
  </si>
  <si>
    <t>下請
施工比率（％）</t>
    <rPh sb="0" eb="2">
      <t>シタウケ</t>
    </rPh>
    <rPh sb="3" eb="5">
      <t>セコウ</t>
    </rPh>
    <rPh sb="5" eb="7">
      <t>ヒリツ</t>
    </rPh>
    <phoneticPr fontId="22"/>
  </si>
  <si>
    <t>元下合計
（％）</t>
    <rPh sb="0" eb="1">
      <t>モトシ</t>
    </rPh>
    <rPh sb="1" eb="2">
      <t>シタ</t>
    </rPh>
    <rPh sb="2" eb="4">
      <t>ゴウケイ</t>
    </rPh>
    <phoneticPr fontId="22"/>
  </si>
  <si>
    <t>チェック</t>
    <phoneticPr fontId="22"/>
  </si>
  <si>
    <t xml:space="preserve"> * 元請施工比率及び下請施工比率は元下合計が100％になるように入力しください。</t>
    <rPh sb="3" eb="5">
      <t>モトウケ</t>
    </rPh>
    <rPh sb="5" eb="7">
      <t>セコウ</t>
    </rPh>
    <rPh sb="7" eb="9">
      <t>ヒリツ</t>
    </rPh>
    <rPh sb="9" eb="10">
      <t>オヨ</t>
    </rPh>
    <rPh sb="11" eb="13">
      <t>シタウケ</t>
    </rPh>
    <rPh sb="13" eb="15">
      <t>セコウ</t>
    </rPh>
    <rPh sb="15" eb="17">
      <t>ヒリツ</t>
    </rPh>
    <rPh sb="18" eb="19">
      <t>モト</t>
    </rPh>
    <rPh sb="19" eb="20">
      <t>シタ</t>
    </rPh>
    <rPh sb="20" eb="22">
      <t>ゴウケイ</t>
    </rPh>
    <rPh sb="33" eb="35">
      <t>ニュウリョク</t>
    </rPh>
    <phoneticPr fontId="19"/>
  </si>
  <si>
    <t>C票</t>
    <rPh sb="1" eb="2">
      <t>ヒョウ</t>
    </rPh>
    <phoneticPr fontId="22"/>
  </si>
  <si>
    <t xml:space="preserve"> * 薄黄色塗りつぶし部分について入力して下さい。</t>
    <rPh sb="21" eb="22">
      <t>クダ</t>
    </rPh>
    <phoneticPr fontId="27"/>
  </si>
  <si>
    <t>上記が複合した工事</t>
    <rPh sb="0" eb="2">
      <t>ジョウキ</t>
    </rPh>
    <rPh sb="3" eb="5">
      <t>フクゴウ</t>
    </rPh>
    <rPh sb="7" eb="9">
      <t>コウジ</t>
    </rPh>
    <phoneticPr fontId="27"/>
  </si>
  <si>
    <t>【 間接労務費、工場管理費 等 】</t>
    <rPh sb="2" eb="4">
      <t>カンセツ</t>
    </rPh>
    <rPh sb="4" eb="7">
      <t>ロウムヒ</t>
    </rPh>
    <rPh sb="8" eb="10">
      <t>コウジョウ</t>
    </rPh>
    <rPh sb="10" eb="13">
      <t>カンリヒ</t>
    </rPh>
    <rPh sb="14" eb="15">
      <t>トウ</t>
    </rPh>
    <phoneticPr fontId="20"/>
  </si>
  <si>
    <t>細　別</t>
    <rPh sb="0" eb="1">
      <t>ホソ</t>
    </rPh>
    <rPh sb="2" eb="3">
      <t>ベツ</t>
    </rPh>
    <phoneticPr fontId="22"/>
  </si>
  <si>
    <t>種　別</t>
    <rPh sb="0" eb="1">
      <t>タネ</t>
    </rPh>
    <rPh sb="2" eb="3">
      <t>ベツ</t>
    </rPh>
    <phoneticPr fontId="22"/>
  </si>
  <si>
    <t>　　元請ファイルの「下請入力」シート欄で入力した工種の種別、細別及び施工分担比率を入力して下さい。</t>
    <rPh sb="2" eb="4">
      <t>モトウケ</t>
    </rPh>
    <rPh sb="10" eb="12">
      <t>シタウケ</t>
    </rPh>
    <rPh sb="12" eb="14">
      <t>ニュウリョク</t>
    </rPh>
    <rPh sb="18" eb="19">
      <t>ラン</t>
    </rPh>
    <rPh sb="20" eb="22">
      <t>ニュウリョク</t>
    </rPh>
    <rPh sb="24" eb="26">
      <t>コウシュ</t>
    </rPh>
    <rPh sb="27" eb="29">
      <t>シュベツ</t>
    </rPh>
    <rPh sb="30" eb="32">
      <t>サイベツ</t>
    </rPh>
    <rPh sb="32" eb="33">
      <t>オヨ</t>
    </rPh>
    <rPh sb="34" eb="36">
      <t>セコウ</t>
    </rPh>
    <rPh sb="36" eb="38">
      <t>ブンタン</t>
    </rPh>
    <rPh sb="38" eb="40">
      <t>ヒリツ</t>
    </rPh>
    <phoneticPr fontId="27"/>
  </si>
  <si>
    <t xml:space="preserve"> * 元請の施工比率が100％の工種については入力不要です。</t>
    <rPh sb="3" eb="5">
      <t>モトウケ</t>
    </rPh>
    <rPh sb="6" eb="8">
      <t>セコウ</t>
    </rPh>
    <rPh sb="8" eb="10">
      <t>ヒリツ</t>
    </rPh>
    <rPh sb="16" eb="17">
      <t>コウ</t>
    </rPh>
    <rPh sb="17" eb="18">
      <t>タネ</t>
    </rPh>
    <rPh sb="23" eb="25">
      <t>ニュウリョク</t>
    </rPh>
    <rPh sb="25" eb="27">
      <t>フヨウ</t>
    </rPh>
    <phoneticPr fontId="19"/>
  </si>
  <si>
    <t xml:space="preserve"> * 入力できる種別件数は200件です。</t>
    <rPh sb="3" eb="5">
      <t>ニュウリョク</t>
    </rPh>
    <rPh sb="8" eb="10">
      <t>シュベツ</t>
    </rPh>
    <rPh sb="10" eb="12">
      <t>ケンスウ</t>
    </rPh>
    <rPh sb="16" eb="17">
      <t>ケン</t>
    </rPh>
    <phoneticPr fontId="22"/>
  </si>
  <si>
    <t>チ．雑費</t>
    <phoneticPr fontId="19"/>
  </si>
  <si>
    <r>
      <t>ホ．</t>
    </r>
    <r>
      <rPr>
        <sz val="10.5"/>
        <rFont val="ＭＳ Ｐゴシック"/>
        <family val="3"/>
        <charset val="128"/>
      </rPr>
      <t>訓練等費</t>
    </r>
    <rPh sb="2" eb="5">
      <t>クンレンナド</t>
    </rPh>
    <rPh sb="5" eb="6">
      <t>ヒ</t>
    </rPh>
    <phoneticPr fontId="19"/>
  </si>
  <si>
    <t>チ．通信交通費</t>
    <phoneticPr fontId="19"/>
  </si>
  <si>
    <t>リ．雑費</t>
    <phoneticPr fontId="19"/>
  </si>
  <si>
    <t>機器単体費の計上無し(機器の支給品がある工事は除く)</t>
    <phoneticPr fontId="22"/>
  </si>
  <si>
    <r>
      <t>【</t>
    </r>
    <r>
      <rPr>
        <b/>
        <sz val="14"/>
        <color indexed="53"/>
        <rFont val="ＭＳ Ｐゴシック"/>
        <family val="3"/>
        <charset val="128"/>
      </rPr>
      <t>Ｂ２票</t>
    </r>
    <r>
      <rPr>
        <b/>
        <sz val="14"/>
        <color indexed="18"/>
        <rFont val="ＭＳ Ｐゴシック"/>
        <family val="3"/>
        <charset val="128"/>
      </rPr>
      <t>】　機器管理費の内訳調査</t>
    </r>
    <rPh sb="3" eb="4">
      <t>ヒョウ</t>
    </rPh>
    <rPh sb="6" eb="8">
      <t>キキ</t>
    </rPh>
    <rPh sb="8" eb="10">
      <t>カンリ</t>
    </rPh>
    <rPh sb="10" eb="11">
      <t>ヒ</t>
    </rPh>
    <rPh sb="12" eb="13">
      <t>ウチ</t>
    </rPh>
    <rPh sb="13" eb="14">
      <t>ヤク</t>
    </rPh>
    <phoneticPr fontId="20"/>
  </si>
  <si>
    <r>
      <t>【</t>
    </r>
    <r>
      <rPr>
        <b/>
        <sz val="14"/>
        <color indexed="53"/>
        <rFont val="ＭＳ Ｐゴシック"/>
        <family val="3"/>
        <charset val="128"/>
      </rPr>
      <t>Ｂ１票</t>
    </r>
    <r>
      <rPr>
        <b/>
        <sz val="14"/>
        <color indexed="18"/>
        <rFont val="ＭＳ Ｐゴシック"/>
        <family val="3"/>
        <charset val="128"/>
      </rPr>
      <t>】　機器間接費の原価内訳調査</t>
    </r>
    <rPh sb="3" eb="4">
      <t>ヒョウ</t>
    </rPh>
    <rPh sb="6" eb="8">
      <t>キキ</t>
    </rPh>
    <rPh sb="8" eb="10">
      <t>カンセツ</t>
    </rPh>
    <rPh sb="10" eb="11">
      <t>ヒ</t>
    </rPh>
    <rPh sb="12" eb="14">
      <t>ゲンカ</t>
    </rPh>
    <rPh sb="14" eb="15">
      <t>ウチ</t>
    </rPh>
    <rPh sb="15" eb="16">
      <t>ヤク</t>
    </rPh>
    <phoneticPr fontId="20"/>
  </si>
  <si>
    <t>費目</t>
    <rPh sb="0" eb="2">
      <t>ヒモク</t>
    </rPh>
    <phoneticPr fontId="22"/>
  </si>
  <si>
    <t>【費用計上の留意点】</t>
    <rPh sb="1" eb="3">
      <t>ヒヨウ</t>
    </rPh>
    <rPh sb="3" eb="5">
      <t>ケイジョウ</t>
    </rPh>
    <rPh sb="6" eb="9">
      <t>リュウイテン</t>
    </rPh>
    <phoneticPr fontId="22"/>
  </si>
  <si>
    <r>
      <rPr>
        <b/>
        <sz val="14"/>
        <color indexed="56"/>
        <rFont val="ＭＳ Ｐゴシック"/>
        <family val="3"/>
        <charset val="128"/>
      </rPr>
      <t>元請ファイル「工事費」シート入力値とのチェック結果</t>
    </r>
    <rPh sb="0" eb="2">
      <t>モトウ</t>
    </rPh>
    <rPh sb="7" eb="9">
      <t>コウジ</t>
    </rPh>
    <rPh sb="9" eb="10">
      <t>ヒ</t>
    </rPh>
    <rPh sb="14" eb="16">
      <t>ニュウリョク</t>
    </rPh>
    <rPh sb="16" eb="17">
      <t>チ</t>
    </rPh>
    <rPh sb="23" eb="25">
      <t>ケッカ</t>
    </rPh>
    <phoneticPr fontId="20"/>
  </si>
  <si>
    <t>・</t>
    <phoneticPr fontId="22"/>
  </si>
  <si>
    <t>・</t>
    <phoneticPr fontId="22"/>
  </si>
  <si>
    <t>Ｂ１票で計上した機器管理費の各種費用について、計上した主な費用の内容を記載して下さい。</t>
    <rPh sb="2" eb="3">
      <t>ピョウ</t>
    </rPh>
    <rPh sb="4" eb="6">
      <t>ケイジョウ</t>
    </rPh>
    <rPh sb="8" eb="10">
      <t>キキ</t>
    </rPh>
    <rPh sb="10" eb="13">
      <t>カンリヒ</t>
    </rPh>
    <rPh sb="14" eb="16">
      <t>カクシュ</t>
    </rPh>
    <rPh sb="16" eb="18">
      <t>ヒヨウ</t>
    </rPh>
    <rPh sb="23" eb="25">
      <t>ケイジョウ</t>
    </rPh>
    <rPh sb="27" eb="28">
      <t>シュ</t>
    </rPh>
    <rPh sb="29" eb="31">
      <t>ヒヨウ</t>
    </rPh>
    <rPh sb="32" eb="34">
      <t>ナイヨウ</t>
    </rPh>
    <rPh sb="35" eb="37">
      <t>キサイ</t>
    </rPh>
    <rPh sb="39" eb="40">
      <t>クダ</t>
    </rPh>
    <phoneticPr fontId="22"/>
  </si>
  <si>
    <t>計上した費用の具体的内容</t>
    <rPh sb="0" eb="2">
      <t>ケイジョウ</t>
    </rPh>
    <rPh sb="4" eb="6">
      <t>ヒヨウ</t>
    </rPh>
    <rPh sb="7" eb="10">
      <t>グタイテキ</t>
    </rPh>
    <rPh sb="10" eb="12">
      <t>ナイヨウ</t>
    </rPh>
    <phoneticPr fontId="22"/>
  </si>
  <si>
    <t>【原価管理上、機器製作期間外（工場出荷以降）に発生した機器に係る費用は、Ｂ票の内訳に入力して下さい。】</t>
    <rPh sb="7" eb="9">
      <t>キキ</t>
    </rPh>
    <rPh sb="9" eb="11">
      <t>セイサク</t>
    </rPh>
    <rPh sb="11" eb="13">
      <t>キカン</t>
    </rPh>
    <rPh sb="13" eb="14">
      <t>ガイ</t>
    </rPh>
    <rPh sb="15" eb="17">
      <t>コウジョウ</t>
    </rPh>
    <rPh sb="17" eb="19">
      <t>シュッカ</t>
    </rPh>
    <rPh sb="19" eb="21">
      <t>イコウ</t>
    </rPh>
    <rPh sb="23" eb="25">
      <t>ハッセイ</t>
    </rPh>
    <rPh sb="27" eb="29">
      <t>キキ</t>
    </rPh>
    <rPh sb="30" eb="31">
      <t>カカワ</t>
    </rPh>
    <rPh sb="32" eb="34">
      <t>ヒヨウ</t>
    </rPh>
    <phoneticPr fontId="27"/>
  </si>
  <si>
    <t>○</t>
    <phoneticPr fontId="27"/>
  </si>
  <si>
    <t>原価管理上、現場工事が動いていない期間中（着工前）に製作工場内で発生した費用は、Ａ票の内訳に入力して下さい。</t>
    <phoneticPr fontId="22"/>
  </si>
  <si>
    <t>○</t>
    <phoneticPr fontId="22"/>
  </si>
  <si>
    <t>以下費用は共通仮設費および現場管理費に計上せず、機器管理費として下さい。</t>
    <phoneticPr fontId="22"/>
  </si>
  <si>
    <t>機器の運搬、機器の製作期間中における機器のための安全施設、保安要員等の費用、機器の品質管理のための試験費用</t>
    <phoneticPr fontId="22"/>
  </si>
  <si>
    <t>機器の調達、機器設置にあたり工場出荷前に行う現場における測量・計測等に係る技術者等の費用、機器に掛ける保険料</t>
    <phoneticPr fontId="22"/>
  </si>
  <si>
    <r>
      <t>【機器管理費に該当する費用の例】
　</t>
    </r>
    <r>
      <rPr>
        <sz val="11"/>
        <color indexed="18"/>
        <rFont val="ＭＳ Ｐゴシック"/>
        <family val="3"/>
        <charset val="128"/>
      </rPr>
      <t>イ）機器梱包費、機器検収人件費等、搬入路の養生費、機器運搬機械賃料、等
　ロ）擬似負荷、測定器損料、等
　ハ）機器の盗難・損害保険料、等
　二）現場代理人等から工場（事業所）への発注仕様書作成、検収に要する人件費、等
　ホ）説明資料作成人件費、説明会への技術者派遣費用（人件費、宿泊費等）、等
　へ）機器製作期間中における施工現場の立入防止施設費、設置済み機器のガードマン人件費、等</t>
    </r>
    <rPh sb="26" eb="28">
      <t>キキ</t>
    </rPh>
    <phoneticPr fontId="22"/>
  </si>
  <si>
    <t>黄色塗りつぶし部分：入力必要箇所
緑色塗りつぶし部分：黄色セルの入力に伴う自動計算（入力不可）
その他の部分：シートの書換等を防ぐ為、入力不可にしている。
パスワードが要求される場合の対処方法：
入力箇所が間違っているためであり、指定箇所（黄色塗りつぶし部分）に入力して下さい。</t>
  </si>
  <si>
    <t>共通仮設費（率分）の対象額</t>
  </si>
  <si>
    <t>※本シートは、ＬＥＤ照明工事を実施した場合のみご記入ください。</t>
    <rPh sb="1" eb="2">
      <t>ホン</t>
    </rPh>
    <rPh sb="10" eb="12">
      <t>ショウメイ</t>
    </rPh>
    <rPh sb="12" eb="14">
      <t>コウジ</t>
    </rPh>
    <rPh sb="15" eb="17">
      <t>ジッシ</t>
    </rPh>
    <rPh sb="19" eb="21">
      <t>バアイ</t>
    </rPh>
    <rPh sb="24" eb="26">
      <t>キニュウ</t>
    </rPh>
    <phoneticPr fontId="22"/>
  </si>
  <si>
    <t>二次製品（ＬＥＤ照明灯具）に関する調査</t>
    <rPh sb="8" eb="10">
      <t>ショウメイ</t>
    </rPh>
    <rPh sb="10" eb="11">
      <t>トウ</t>
    </rPh>
    <rPh sb="11" eb="12">
      <t>グ</t>
    </rPh>
    <phoneticPr fontId="22"/>
  </si>
  <si>
    <t>１．二次製品（ＬＥＤ照明灯具）材料費</t>
    <rPh sb="10" eb="12">
      <t>ショウメイ</t>
    </rPh>
    <rPh sb="12" eb="13">
      <t>トウ</t>
    </rPh>
    <rPh sb="13" eb="14">
      <t>グ</t>
    </rPh>
    <phoneticPr fontId="22"/>
  </si>
  <si>
    <t>※ＬＥＤ照明灯具の計上範囲は、以下のとおりとする。</t>
    <rPh sb="4" eb="6">
      <t>ショウメイ</t>
    </rPh>
    <rPh sb="6" eb="7">
      <t>トウ</t>
    </rPh>
    <rPh sb="7" eb="8">
      <t>グ</t>
    </rPh>
    <rPh sb="9" eb="11">
      <t>ケイジョウ</t>
    </rPh>
    <rPh sb="11" eb="13">
      <t>ハンイ</t>
    </rPh>
    <rPh sb="15" eb="17">
      <t>イカ</t>
    </rPh>
    <phoneticPr fontId="22"/>
  </si>
  <si>
    <t>　照明器具、ＬＥＤモジュール、ＬＥＤモジュール制御装置</t>
    <rPh sb="1" eb="3">
      <t>ショウメイ</t>
    </rPh>
    <rPh sb="3" eb="5">
      <t>キグ</t>
    </rPh>
    <rPh sb="23" eb="25">
      <t>セイギョ</t>
    </rPh>
    <rPh sb="25" eb="27">
      <t>ソウチ</t>
    </rPh>
    <phoneticPr fontId="22"/>
  </si>
  <si>
    <t>（単位：千円）</t>
    <rPh sb="1" eb="3">
      <t>タンイ</t>
    </rPh>
    <rPh sb="4" eb="5">
      <t>セン</t>
    </rPh>
    <rPh sb="5" eb="6">
      <t>エン</t>
    </rPh>
    <phoneticPr fontId="22"/>
  </si>
  <si>
    <t>２．当初入札時の積算において、ＬＥＤ照明灯具材料費の間接工事費（率分）対象額の取り扱いについて</t>
    <rPh sb="2" eb="4">
      <t>トウショ</t>
    </rPh>
    <rPh sb="4" eb="6">
      <t>ニュウサツ</t>
    </rPh>
    <rPh sb="6" eb="7">
      <t>ジ</t>
    </rPh>
    <rPh sb="8" eb="10">
      <t>セキサン</t>
    </rPh>
    <rPh sb="18" eb="20">
      <t>ショウメイ</t>
    </rPh>
    <rPh sb="20" eb="21">
      <t>トウ</t>
    </rPh>
    <rPh sb="21" eb="22">
      <t>グ</t>
    </rPh>
    <rPh sb="22" eb="25">
      <t>ザイリョウヒ</t>
    </rPh>
    <rPh sb="26" eb="28">
      <t>カンセツ</t>
    </rPh>
    <rPh sb="28" eb="30">
      <t>コウジ</t>
    </rPh>
    <rPh sb="30" eb="31">
      <t>ヒ</t>
    </rPh>
    <rPh sb="32" eb="33">
      <t>リツ</t>
    </rPh>
    <rPh sb="33" eb="34">
      <t>ブン</t>
    </rPh>
    <rPh sb="35" eb="37">
      <t>タイショウ</t>
    </rPh>
    <rPh sb="37" eb="38">
      <t>ガク</t>
    </rPh>
    <rPh sb="39" eb="40">
      <t>ト</t>
    </rPh>
    <rPh sb="41" eb="42">
      <t>アツカ</t>
    </rPh>
    <phoneticPr fontId="22"/>
  </si>
  <si>
    <t>下記より番号を選択してください。</t>
    <rPh sb="0" eb="2">
      <t>カキ</t>
    </rPh>
    <rPh sb="4" eb="6">
      <t>バンゴウ</t>
    </rPh>
    <rPh sb="7" eb="9">
      <t>センタク</t>
    </rPh>
    <phoneticPr fontId="22"/>
  </si>
  <si>
    <t>現場管理費（率分）の対象額</t>
    <rPh sb="0" eb="2">
      <t>ゲンバ</t>
    </rPh>
    <rPh sb="2" eb="5">
      <t>カンリヒ</t>
    </rPh>
    <phoneticPr fontId="22"/>
  </si>
  <si>
    <t>選択番号</t>
    <rPh sb="0" eb="2">
      <t>センタク</t>
    </rPh>
    <rPh sb="2" eb="4">
      <t>バンゴウ</t>
    </rPh>
    <phoneticPr fontId="22"/>
  </si>
  <si>
    <t>対象額に含める</t>
    <rPh sb="0" eb="2">
      <t>タイショウ</t>
    </rPh>
    <rPh sb="2" eb="3">
      <t>ガク</t>
    </rPh>
    <rPh sb="4" eb="5">
      <t>フク</t>
    </rPh>
    <phoneticPr fontId="22"/>
  </si>
  <si>
    <t>対象額に含めない</t>
    <rPh sb="0" eb="2">
      <t>タイショウ</t>
    </rPh>
    <rPh sb="2" eb="3">
      <t>ガク</t>
    </rPh>
    <rPh sb="4" eb="5">
      <t>フク</t>
    </rPh>
    <phoneticPr fontId="22"/>
  </si>
  <si>
    <t>工事費に含まれるＬＥＤ照明灯具の材料費</t>
    <rPh sb="0" eb="3">
      <t>コウジヒ</t>
    </rPh>
    <rPh sb="4" eb="5">
      <t>フク</t>
    </rPh>
    <rPh sb="11" eb="13">
      <t>ショウメイ</t>
    </rPh>
    <rPh sb="13" eb="14">
      <t>アカ</t>
    </rPh>
    <rPh sb="14" eb="15">
      <t>グ</t>
    </rPh>
    <rPh sb="16" eb="18">
      <t>ザイリョウ</t>
    </rPh>
    <rPh sb="18" eb="19">
      <t>ヒ</t>
    </rPh>
    <phoneticPr fontId="22"/>
  </si>
  <si>
    <t>整理番号</t>
  </si>
  <si>
    <t>ファイル種別</t>
    <rPh sb="4" eb="6">
      <t>シュベツ</t>
    </rPh>
    <phoneticPr fontId="95"/>
  </si>
  <si>
    <t>抽出年度
（調査票Ver）</t>
    <phoneticPr fontId="95"/>
  </si>
  <si>
    <t>元請電気</t>
    <rPh sb="0" eb="2">
      <t>モトウケ</t>
    </rPh>
    <rPh sb="2" eb="4">
      <t>デンキ</t>
    </rPh>
    <phoneticPr fontId="95"/>
  </si>
  <si>
    <t>工事名</t>
    <rPh sb="0" eb="2">
      <t>コウジ</t>
    </rPh>
    <rPh sb="2" eb="3">
      <t>メイ</t>
    </rPh>
    <phoneticPr fontId="95"/>
  </si>
  <si>
    <t>令和2年度</t>
    <rPh sb="0" eb="2">
      <t>レイワ</t>
    </rPh>
    <rPh sb="3" eb="5">
      <t>ネンド</t>
    </rPh>
    <phoneticPr fontId="22"/>
  </si>
  <si>
    <t>Ver20.01</t>
    <phoneticPr fontId="39"/>
  </si>
  <si>
    <t>和暦</t>
    <rPh sb="0" eb="2">
      <t>ワレキ</t>
    </rPh>
    <phoneticPr fontId="27"/>
  </si>
  <si>
    <t>平成26</t>
    <rPh sb="0" eb="2">
      <t>ヘイセイ</t>
    </rPh>
    <phoneticPr fontId="22"/>
  </si>
  <si>
    <t>平成27</t>
    <rPh sb="0" eb="2">
      <t>ヘイセイ</t>
    </rPh>
    <phoneticPr fontId="22"/>
  </si>
  <si>
    <t>平成28</t>
    <rPh sb="0" eb="2">
      <t>ヘイセイ</t>
    </rPh>
    <phoneticPr fontId="22"/>
  </si>
  <si>
    <t>平成29</t>
    <rPh sb="0" eb="2">
      <t>ヘイセイ</t>
    </rPh>
    <phoneticPr fontId="22"/>
  </si>
  <si>
    <t>平成30</t>
    <rPh sb="0" eb="2">
      <t>ヘイセイ</t>
    </rPh>
    <phoneticPr fontId="22"/>
  </si>
  <si>
    <t>平成31</t>
    <rPh sb="0" eb="2">
      <t>ヘイセイ</t>
    </rPh>
    <phoneticPr fontId="22"/>
  </si>
  <si>
    <t>令和元</t>
    <rPh sb="0" eb="2">
      <t>レイワ</t>
    </rPh>
    <rPh sb="2" eb="3">
      <t>ガン</t>
    </rPh>
    <phoneticPr fontId="22"/>
  </si>
  <si>
    <t>令和2</t>
    <rPh sb="0" eb="2">
      <t>レイワ</t>
    </rPh>
    <phoneticPr fontId="22"/>
  </si>
  <si>
    <t>令和3</t>
    <rPh sb="0" eb="2">
      <t>レイワ</t>
    </rPh>
    <phoneticPr fontId="22"/>
  </si>
  <si>
    <t>令和4</t>
    <rPh sb="0" eb="2">
      <t>レイワ</t>
    </rPh>
    <phoneticPr fontId="22"/>
  </si>
  <si>
    <r>
      <rPr>
        <b/>
        <sz val="11"/>
        <color rgb="FFFF0000"/>
        <rFont val="ＭＳ Ｐゴシック"/>
        <family val="3"/>
        <charset val="128"/>
      </rPr>
      <t>＜調査票入力に関して事実と相違する記載があった場合の調査票について＞</t>
    </r>
    <r>
      <rPr>
        <b/>
        <sz val="11"/>
        <rFont val="ＭＳ Ｐゴシック"/>
        <family val="3"/>
        <charset val="128"/>
      </rPr>
      <t xml:space="preserve">
　本調査は、公共土木請負工事における諸経費率について、実態調査に基づく検討を行う目的で実施するものです。この調査票に記入された内容を他に漏らしたり、他の目的に使用することは決してありませんので、事実をありのままに記入していただくようお願いいたします。
　なお、発注者からの意見等により、事実と相違する内容を記載することになった場合は、下記まで、本調査票をメールにて送付してください。発注者へ提出されたファイルと相違していても当センターで確認のうえ、処理いたします。</t>
    </r>
    <phoneticPr fontId="98"/>
  </si>
  <si>
    <t>■事実と相違する内容の記入</t>
    <phoneticPr fontId="98"/>
  </si>
  <si>
    <t>具体的な内容</t>
    <rPh sb="0" eb="3">
      <t>グタイテキ</t>
    </rPh>
    <rPh sb="4" eb="6">
      <t>ナイヨウ</t>
    </rPh>
    <phoneticPr fontId="98"/>
  </si>
  <si>
    <t>工事件名</t>
    <rPh sb="0" eb="2">
      <t>コウジ</t>
    </rPh>
    <rPh sb="2" eb="4">
      <t>ケンメイ</t>
    </rPh>
    <phoneticPr fontId="98"/>
  </si>
  <si>
    <t>■宛先</t>
    <rPh sb="1" eb="3">
      <t>アテサキ</t>
    </rPh>
    <phoneticPr fontId="98"/>
  </si>
  <si>
    <t>一般財団法人　国土技術研究センター
技術・調達政策グループ
〒105-0001　東京都港区虎ノ門3-12-1（ニッセイ虎ノ門ビル9階)
メールアドレス：syokeihi110＠jice.or.jp</t>
    <phoneticPr fontId="9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</si>
</sst>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Red]\(\-#,##0\)"/>
    <numFmt numFmtId="178" formatCode="#,##0_ "/>
    <numFmt numFmtId="179" formatCode="[$-411]ggge&quot;年度&quot;"/>
  </numFmts>
  <fonts count="99">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2"/>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indexed="36"/>
      <name val="ＭＳ Ｐゴシック"/>
      <family val="3"/>
      <charset val="128"/>
    </font>
    <font>
      <sz val="14"/>
      <name val="ＭＳ 明朝"/>
      <family val="1"/>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b/>
      <sz val="11"/>
      <color indexed="10"/>
      <name val="ＭＳ Ｐゴシック"/>
      <family val="3"/>
      <charset val="128"/>
    </font>
    <font>
      <sz val="6"/>
      <name val="ＭＳ 明朝"/>
      <family val="1"/>
      <charset val="128"/>
    </font>
    <font>
      <sz val="11"/>
      <color indexed="12"/>
      <name val="ＭＳ Ｐ明朝"/>
      <family val="1"/>
      <charset val="128"/>
    </font>
    <font>
      <b/>
      <sz val="11"/>
      <color indexed="12"/>
      <name val="ＭＳ Ｐゴシック"/>
      <family val="3"/>
      <charset val="128"/>
    </font>
    <font>
      <sz val="11"/>
      <color indexed="12"/>
      <name val="ＭＳ Ｐゴシック"/>
      <family val="3"/>
      <charset val="128"/>
    </font>
    <font>
      <sz val="9"/>
      <name val="ＭＳ Ｐゴシック"/>
      <family val="3"/>
      <charset val="128"/>
    </font>
    <font>
      <b/>
      <sz val="14"/>
      <color indexed="18"/>
      <name val="ＭＳ Ｐゴシック"/>
      <family val="3"/>
      <charset val="128"/>
    </font>
    <font>
      <sz val="6"/>
      <name val="ＭＳ Ｐ明朝"/>
      <family val="1"/>
      <charset val="128"/>
    </font>
    <font>
      <sz val="8"/>
      <name val="ＭＳ 明朝"/>
      <family val="1"/>
      <charset val="128"/>
    </font>
    <font>
      <sz val="11"/>
      <name val="Arial"/>
      <family val="2"/>
    </font>
    <font>
      <b/>
      <i/>
      <sz val="10"/>
      <name val="ＭＳ Ｐゴシック"/>
      <family val="3"/>
      <charset val="128"/>
    </font>
    <font>
      <sz val="9"/>
      <color indexed="12"/>
      <name val="ＭＳ Ｐゴシック"/>
      <family val="3"/>
      <charset val="128"/>
    </font>
    <font>
      <b/>
      <i/>
      <sz val="9"/>
      <name val="Arial"/>
      <family val="2"/>
    </font>
    <font>
      <sz val="9"/>
      <name val="明朝"/>
      <family val="1"/>
      <charset val="128"/>
    </font>
    <font>
      <sz val="10"/>
      <name val="ＭＳ Ｐゴシック"/>
      <family val="3"/>
      <charset val="128"/>
    </font>
    <font>
      <b/>
      <sz val="11"/>
      <color indexed="53"/>
      <name val="ＭＳ Ｐゴシック"/>
      <family val="3"/>
      <charset val="128"/>
    </font>
    <font>
      <b/>
      <sz val="10"/>
      <color indexed="53"/>
      <name val="ＭＳ Ｐゴシック"/>
      <family val="3"/>
      <charset val="128"/>
    </font>
    <font>
      <b/>
      <sz val="10"/>
      <name val="ＭＳ Ｐゴシック"/>
      <family val="3"/>
      <charset val="128"/>
    </font>
    <font>
      <b/>
      <sz val="12"/>
      <color indexed="12"/>
      <name val="ＭＳ Ｐゴシック"/>
      <family val="3"/>
      <charset val="128"/>
    </font>
    <font>
      <sz val="10.5"/>
      <name val="ＭＳ 明朝"/>
      <family val="1"/>
      <charset val="128"/>
    </font>
    <font>
      <b/>
      <sz val="12"/>
      <color indexed="10"/>
      <name val="ＭＳ Ｐゴシック"/>
      <family val="3"/>
      <charset val="128"/>
    </font>
    <font>
      <b/>
      <sz val="14"/>
      <color indexed="10"/>
      <name val="ＭＳ Ｐゴシック"/>
      <family val="3"/>
      <charset val="128"/>
    </font>
    <font>
      <b/>
      <sz val="9"/>
      <color indexed="10"/>
      <name val="ＭＳ Ｐゴシック"/>
      <family val="3"/>
      <charset val="128"/>
    </font>
    <font>
      <b/>
      <sz val="11"/>
      <color indexed="18"/>
      <name val="ＭＳ Ｐゴシック"/>
      <family val="3"/>
      <charset val="128"/>
    </font>
    <font>
      <b/>
      <sz val="11"/>
      <color indexed="18"/>
      <name val="Arial"/>
      <family val="2"/>
    </font>
    <font>
      <b/>
      <sz val="11"/>
      <color indexed="17"/>
      <name val="ＭＳ Ｐゴシック"/>
      <family val="3"/>
      <charset val="128"/>
    </font>
    <font>
      <b/>
      <sz val="11"/>
      <color indexed="17"/>
      <name val="Arial"/>
      <family val="2"/>
    </font>
    <font>
      <sz val="11"/>
      <color indexed="56"/>
      <name val="ＭＳ Ｐゴシック"/>
      <family val="3"/>
      <charset val="128"/>
    </font>
    <font>
      <sz val="9"/>
      <color indexed="56"/>
      <name val="ＭＳ Ｐゴシック"/>
      <family val="3"/>
      <charset val="128"/>
    </font>
    <font>
      <sz val="9"/>
      <color indexed="20"/>
      <name val="ＭＳ Ｐゴシック"/>
      <family val="3"/>
      <charset val="128"/>
    </font>
    <font>
      <sz val="10"/>
      <color indexed="20"/>
      <name val="ＭＳ ゴシック"/>
      <family val="3"/>
      <charset val="128"/>
    </font>
    <font>
      <sz val="11"/>
      <color indexed="23"/>
      <name val="ＭＳ Ｐゴシック"/>
      <family val="3"/>
      <charset val="128"/>
    </font>
    <font>
      <sz val="9"/>
      <color indexed="23"/>
      <name val="ＭＳ Ｐゴシック"/>
      <family val="3"/>
      <charset val="128"/>
    </font>
    <font>
      <b/>
      <sz val="11"/>
      <color indexed="12"/>
      <name val="Arial"/>
      <family val="2"/>
    </font>
    <font>
      <sz val="11"/>
      <color indexed="18"/>
      <name val="Arial"/>
      <family val="2"/>
    </font>
    <font>
      <b/>
      <sz val="11"/>
      <color indexed="23"/>
      <name val="Arial"/>
      <family val="2"/>
    </font>
    <font>
      <sz val="11"/>
      <color indexed="40"/>
      <name val="Arial"/>
      <family val="2"/>
    </font>
    <font>
      <b/>
      <sz val="11"/>
      <name val="ＭＳ Ｐゴシック"/>
      <family val="3"/>
      <charset val="128"/>
    </font>
    <font>
      <b/>
      <sz val="12"/>
      <color indexed="18"/>
      <name val="ＭＳ Ｐゴシック"/>
      <family val="3"/>
      <charset val="128"/>
    </font>
    <font>
      <b/>
      <sz val="12"/>
      <color indexed="18"/>
      <name val="Arial"/>
      <family val="2"/>
    </font>
    <font>
      <b/>
      <sz val="14"/>
      <color indexed="62"/>
      <name val="ＭＳ Ｐゴシック"/>
      <family val="3"/>
      <charset val="128"/>
    </font>
    <font>
      <b/>
      <sz val="14"/>
      <color indexed="56"/>
      <name val="ＭＳ Ｐゴシック"/>
      <family val="3"/>
      <charset val="128"/>
    </font>
    <font>
      <b/>
      <sz val="14"/>
      <color indexed="53"/>
      <name val="ＭＳ Ｐゴシック"/>
      <family val="3"/>
      <charset val="128"/>
    </font>
    <font>
      <b/>
      <sz val="16"/>
      <color indexed="12"/>
      <name val="ＭＳ Ｐゴシック"/>
      <family val="3"/>
      <charset val="128"/>
    </font>
    <font>
      <b/>
      <sz val="9"/>
      <color indexed="18"/>
      <name val="ＭＳ Ｐゴシック"/>
      <family val="3"/>
      <charset val="128"/>
    </font>
    <font>
      <b/>
      <sz val="9"/>
      <color indexed="58"/>
      <name val="ＭＳ Ｐゴシック"/>
      <family val="3"/>
      <charset val="128"/>
    </font>
    <font>
      <b/>
      <sz val="10"/>
      <color indexed="18"/>
      <name val="ＭＳ Ｐゴシック"/>
      <family val="3"/>
      <charset val="128"/>
    </font>
    <font>
      <b/>
      <sz val="10"/>
      <color indexed="10"/>
      <name val="ＭＳ Ｐゴシック"/>
      <family val="3"/>
      <charset val="128"/>
    </font>
    <font>
      <b/>
      <sz val="12"/>
      <color indexed="81"/>
      <name val="ＭＳ Ｐゴシック"/>
      <family val="3"/>
      <charset val="128"/>
    </font>
    <font>
      <sz val="12"/>
      <color indexed="81"/>
      <name val="ＭＳ Ｐゴシック"/>
      <family val="3"/>
      <charset val="128"/>
    </font>
    <font>
      <sz val="12"/>
      <color indexed="10"/>
      <name val="ＭＳ Ｐゴシック"/>
      <family val="3"/>
      <charset val="128"/>
    </font>
    <font>
      <sz val="11"/>
      <color indexed="18"/>
      <name val="ＭＳ Ｐゴシック"/>
      <family val="3"/>
      <charset val="128"/>
    </font>
    <font>
      <sz val="10.5"/>
      <name val="ＭＳ Ｐゴシック"/>
      <family val="3"/>
      <charset val="128"/>
    </font>
    <font>
      <b/>
      <sz val="16"/>
      <color indexed="10"/>
      <name val="ＭＳ Ｐゴシック"/>
      <family val="3"/>
      <charset val="128"/>
    </font>
    <font>
      <sz val="8"/>
      <name val="ＭＳ Ｐゴシック"/>
      <family val="3"/>
      <charset val="128"/>
    </font>
    <font>
      <b/>
      <sz val="10"/>
      <color indexed="12"/>
      <name val="ＭＳ Ｐゴシック"/>
      <family val="3"/>
      <charset val="128"/>
    </font>
    <font>
      <sz val="10"/>
      <color indexed="12"/>
      <name val="ＭＳ Ｐゴシック"/>
      <family val="3"/>
      <charset val="128"/>
    </font>
    <font>
      <b/>
      <sz val="8"/>
      <color indexed="12"/>
      <name val="ＭＳ Ｐゴシック"/>
      <family val="3"/>
      <charset val="128"/>
    </font>
    <font>
      <b/>
      <sz val="8"/>
      <color indexed="10"/>
      <name val="ＭＳ Ｐゴシック"/>
      <family val="3"/>
      <charset val="128"/>
    </font>
    <font>
      <b/>
      <sz val="12"/>
      <name val="ＭＳ Ｐゴシック"/>
      <family val="3"/>
      <charset val="128"/>
    </font>
    <font>
      <sz val="12"/>
      <name val="ＭＳ Ｐゴシック"/>
      <family val="3"/>
      <charset val="128"/>
    </font>
    <font>
      <sz val="10"/>
      <color indexed="10"/>
      <name val="ＭＳ Ｐゴシック"/>
      <family val="3"/>
      <charset val="128"/>
    </font>
    <font>
      <sz val="9"/>
      <color indexed="10"/>
      <name val="ＭＳ Ｐゴシック"/>
      <family val="3"/>
      <charset val="128"/>
    </font>
    <font>
      <b/>
      <sz val="14"/>
      <name val="ＭＳ Ｐゴシック"/>
      <family val="3"/>
      <charset val="128"/>
    </font>
    <font>
      <sz val="11"/>
      <name val="ＭＳ Ｐゴシック"/>
      <family val="3"/>
      <charset val="128"/>
    </font>
    <font>
      <sz val="9"/>
      <color indexed="18"/>
      <name val="ＭＳ Ｐゴシック"/>
      <family val="3"/>
      <charset val="128"/>
    </font>
    <font>
      <sz val="14"/>
      <name val="ＭＳ Ｐゴシック"/>
      <family val="3"/>
      <charset val="128"/>
    </font>
    <font>
      <sz val="10"/>
      <color rgb="FF000000"/>
      <name val="ＭＳ Ｐゴシック"/>
      <family val="3"/>
      <charset val="128"/>
    </font>
    <font>
      <sz val="9"/>
      <color rgb="FF0000FF"/>
      <name val="ＭＳ Ｐゴシック"/>
      <family val="3"/>
      <charset val="128"/>
    </font>
    <font>
      <sz val="6"/>
      <name val="ＭＳ Ｐゴシック"/>
      <family val="2"/>
      <charset val="128"/>
      <scheme val="minor"/>
    </font>
    <font>
      <sz val="12"/>
      <color indexed="81"/>
      <name val="MS P ゴシック"/>
      <family val="3"/>
      <charset val="128"/>
    </font>
    <font>
      <b/>
      <sz val="11"/>
      <color rgb="FFFF0000"/>
      <name val="ＭＳ Ｐゴシック"/>
      <family val="3"/>
      <charset val="128"/>
    </font>
    <font>
      <sz val="12"/>
      <name val="Osaka"/>
      <family val="3"/>
      <charset val="128"/>
    </font>
  </fonts>
  <fills count="25">
    <fill>
      <patternFill patternType="none"/>
    </fill>
    <fill>
      <patternFill patternType="gray125"/>
    </fill>
    <fill>
      <patternFill patternType="solid">
        <fgColor indexed="32"/>
      </patternFill>
    </fill>
    <fill>
      <patternFill patternType="solid">
        <fgColor indexed="47"/>
      </patternFill>
    </fill>
    <fill>
      <patternFill patternType="solid">
        <fgColor indexed="26"/>
      </patternFill>
    </fill>
    <fill>
      <patternFill patternType="solid">
        <fgColor indexed="29"/>
      </patternFill>
    </fill>
    <fill>
      <patternFill patternType="solid">
        <fgColor indexed="22"/>
      </patternFill>
    </fill>
    <fill>
      <patternFill patternType="solid">
        <fgColor indexed="43"/>
      </patternFill>
    </fill>
    <fill>
      <patternFill patternType="solid">
        <fgColor indexed="44"/>
      </patternFill>
    </fill>
    <fill>
      <patternFill patternType="solid">
        <fgColor indexed="25"/>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42"/>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double">
        <color indexed="64"/>
      </left>
      <right/>
      <top/>
      <bottom style="hair">
        <color indexed="8"/>
      </bottom>
      <diagonal/>
    </border>
    <border>
      <left style="double">
        <color indexed="64"/>
      </left>
      <right/>
      <top style="hair">
        <color indexed="8"/>
      </top>
      <bottom style="thin">
        <color indexed="64"/>
      </bottom>
      <diagonal/>
    </border>
    <border>
      <left style="double">
        <color indexed="64"/>
      </left>
      <right/>
      <top style="hair">
        <color indexed="8"/>
      </top>
      <bottom/>
      <diagonal/>
    </border>
    <border>
      <left/>
      <right/>
      <top style="double">
        <color indexed="5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8"/>
      </top>
      <bottom style="thin">
        <color indexed="8"/>
      </bottom>
      <diagonal/>
    </border>
    <border>
      <left style="double">
        <color indexed="10"/>
      </left>
      <right/>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style="thin">
        <color indexed="64"/>
      </right>
      <top style="thin">
        <color indexed="64"/>
      </top>
      <bottom style="thin">
        <color indexed="64"/>
      </bottom>
      <diagonal/>
    </border>
    <border>
      <left/>
      <right style="thin">
        <color indexed="12"/>
      </right>
      <top/>
      <bottom/>
      <diagonal/>
    </border>
    <border>
      <left/>
      <right/>
      <top/>
      <bottom style="thin">
        <color indexed="64"/>
      </bottom>
      <diagonal/>
    </border>
    <border>
      <left style="thin">
        <color indexed="8"/>
      </left>
      <right/>
      <top style="thin">
        <color indexed="8"/>
      </top>
      <bottom/>
      <diagonal/>
    </border>
    <border>
      <left/>
      <right/>
      <top style="thin">
        <color indexed="8"/>
      </top>
      <bottom/>
      <diagonal/>
    </border>
    <border>
      <left/>
      <right style="double">
        <color indexed="64"/>
      </right>
      <top style="thin">
        <color indexed="8"/>
      </top>
      <bottom/>
      <diagonal/>
    </border>
    <border>
      <left style="double">
        <color indexed="64"/>
      </left>
      <right/>
      <top style="thin">
        <color indexed="64"/>
      </top>
      <bottom style="thin">
        <color indexed="8"/>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double">
        <color indexed="64"/>
      </left>
      <right/>
      <top style="thin">
        <color indexed="8"/>
      </top>
      <bottom style="thin">
        <color indexed="8"/>
      </bottom>
      <diagonal/>
    </border>
    <border>
      <left style="hair">
        <color indexed="64"/>
      </left>
      <right style="double">
        <color indexed="64"/>
      </right>
      <top style="thin">
        <color indexed="8"/>
      </top>
      <bottom style="hair">
        <color indexed="64"/>
      </bottom>
      <diagonal/>
    </border>
    <border>
      <left style="double">
        <color indexed="64"/>
      </left>
      <right/>
      <top style="thin">
        <color indexed="8"/>
      </top>
      <bottom style="hair">
        <color indexed="64"/>
      </bottom>
      <diagonal/>
    </border>
    <border>
      <left style="hair">
        <color indexed="64"/>
      </left>
      <right style="double">
        <color indexed="64"/>
      </right>
      <top style="hair">
        <color indexed="64"/>
      </top>
      <bottom style="thin">
        <color indexed="8"/>
      </bottom>
      <diagonal/>
    </border>
    <border>
      <left style="double">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8"/>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double">
        <color indexed="53"/>
      </left>
      <right/>
      <top style="double">
        <color indexed="53"/>
      </top>
      <bottom/>
      <diagonal/>
    </border>
    <border>
      <left/>
      <right style="double">
        <color indexed="53"/>
      </right>
      <top style="double">
        <color indexed="53"/>
      </top>
      <bottom/>
      <diagonal/>
    </border>
    <border>
      <left/>
      <right/>
      <top style="thin">
        <color indexed="64"/>
      </top>
      <bottom/>
      <diagonal/>
    </border>
    <border>
      <left style="double">
        <color indexed="53"/>
      </left>
      <right/>
      <top/>
      <bottom/>
      <diagonal/>
    </border>
    <border>
      <left/>
      <right style="double">
        <color indexed="53"/>
      </right>
      <top/>
      <bottom/>
      <diagonal/>
    </border>
    <border>
      <left style="double">
        <color indexed="53"/>
      </left>
      <right/>
      <top/>
      <bottom style="double">
        <color indexed="53"/>
      </bottom>
      <diagonal/>
    </border>
    <border>
      <left/>
      <right/>
      <top/>
      <bottom style="double">
        <color indexed="53"/>
      </bottom>
      <diagonal/>
    </border>
    <border>
      <left/>
      <right style="double">
        <color indexed="53"/>
      </right>
      <top/>
      <bottom style="double">
        <color indexed="5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style="thin">
        <color indexed="64"/>
      </left>
      <right style="thin">
        <color indexed="64"/>
      </right>
      <top style="thin">
        <color indexed="64"/>
      </top>
      <bottom style="hair">
        <color indexed="8"/>
      </bottom>
      <diagonal/>
    </border>
    <border>
      <left style="thin">
        <color indexed="8"/>
      </left>
      <right style="thin">
        <color indexed="8"/>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8"/>
      </left>
      <right style="thin">
        <color indexed="8"/>
      </right>
      <top/>
      <bottom style="thin">
        <color indexed="64"/>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64"/>
      </left>
      <right style="thin">
        <color indexed="64"/>
      </right>
      <top style="hair">
        <color indexed="8"/>
      </top>
      <bottom style="thin">
        <color indexed="8"/>
      </bottom>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8"/>
      </top>
      <bottom/>
      <diagonal/>
    </border>
    <border diagonalUp="1">
      <left style="thin">
        <color indexed="64"/>
      </left>
      <right style="thin">
        <color indexed="64"/>
      </right>
      <top style="hair">
        <color indexed="64"/>
      </top>
      <bottom style="thin">
        <color indexed="64"/>
      </bottom>
      <diagonal style="thin">
        <color indexed="64"/>
      </diagonal>
    </border>
    <border>
      <left style="thin">
        <color indexed="8"/>
      </left>
      <right/>
      <top/>
      <bottom style="thin">
        <color indexed="64"/>
      </bottom>
      <diagonal/>
    </border>
    <border>
      <left style="thin">
        <color indexed="64"/>
      </left>
      <right/>
      <top style="hair">
        <color indexed="8"/>
      </top>
      <bottom style="thin">
        <color indexed="64"/>
      </bottom>
      <diagonal/>
    </border>
    <border>
      <left/>
      <right/>
      <top style="hair">
        <color indexed="8"/>
      </top>
      <bottom style="thin">
        <color indexed="64"/>
      </bottom>
      <diagonal/>
    </border>
    <border>
      <left style="thin">
        <color indexed="64"/>
      </left>
      <right style="thin">
        <color indexed="64"/>
      </right>
      <top style="hair">
        <color indexed="8"/>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thin">
        <color indexed="12"/>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12"/>
      </top>
      <bottom style="thin">
        <color indexed="64"/>
      </bottom>
      <diagonal/>
    </border>
    <border>
      <left style="thin">
        <color indexed="64"/>
      </left>
      <right style="thin">
        <color indexed="8"/>
      </right>
      <top/>
      <bottom/>
      <diagonal/>
    </border>
    <border>
      <left style="double">
        <color indexed="8"/>
      </left>
      <right/>
      <top style="thin">
        <color indexed="64"/>
      </top>
      <bottom style="hair">
        <color indexed="8"/>
      </bottom>
      <diagonal/>
    </border>
    <border>
      <left style="thin">
        <color indexed="8"/>
      </left>
      <right/>
      <top style="thin">
        <color indexed="64"/>
      </top>
      <bottom style="hair">
        <color indexed="8"/>
      </bottom>
      <diagonal/>
    </border>
    <border>
      <left style="double">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double">
        <color indexed="8"/>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double">
        <color indexed="8"/>
      </left>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double">
        <color indexed="8"/>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double">
        <color indexed="8"/>
      </left>
      <right/>
      <top style="hair">
        <color indexed="8"/>
      </top>
      <bottom style="thin">
        <color indexed="64"/>
      </bottom>
      <diagonal/>
    </border>
    <border>
      <left style="thin">
        <color indexed="8"/>
      </left>
      <right/>
      <top style="hair">
        <color indexed="8"/>
      </top>
      <bottom style="thin">
        <color indexed="64"/>
      </bottom>
      <diagonal/>
    </border>
    <border>
      <left style="thin">
        <color indexed="8"/>
      </left>
      <right style="thin">
        <color indexed="8"/>
      </right>
      <top style="thin">
        <color indexed="64"/>
      </top>
      <bottom style="hair">
        <color indexed="8"/>
      </bottom>
      <diagonal/>
    </border>
    <border>
      <left style="double">
        <color indexed="8"/>
      </left>
      <right/>
      <top style="hair">
        <color indexed="8"/>
      </top>
      <bottom style="hair">
        <color indexed="64"/>
      </bottom>
      <diagonal/>
    </border>
    <border>
      <left style="thin">
        <color indexed="8"/>
      </left>
      <right style="thin">
        <color indexed="8"/>
      </right>
      <top style="hair">
        <color indexed="8"/>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double">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double">
        <color indexed="8"/>
      </left>
      <right/>
      <top/>
      <bottom/>
      <diagonal/>
    </border>
    <border>
      <left style="thin">
        <color indexed="8"/>
      </left>
      <right style="thin">
        <color indexed="8"/>
      </right>
      <top/>
      <bottom style="thin">
        <color indexed="8"/>
      </bottom>
      <diagonal/>
    </border>
    <border>
      <left style="double">
        <color indexed="8"/>
      </left>
      <right/>
      <top style="thin">
        <color indexed="8"/>
      </top>
      <bottom/>
      <diagonal/>
    </border>
    <border>
      <left style="double">
        <color indexed="8"/>
      </left>
      <right/>
      <top style="hair">
        <color indexed="8"/>
      </top>
      <bottom/>
      <diagonal/>
    </border>
    <border>
      <left style="thin">
        <color indexed="8"/>
      </left>
      <right/>
      <top style="hair">
        <color indexed="8"/>
      </top>
      <bottom/>
      <diagonal/>
    </border>
    <border>
      <left style="thin">
        <color indexed="8"/>
      </left>
      <right/>
      <top style="thin">
        <color indexed="64"/>
      </top>
      <bottom style="hair">
        <color indexed="64"/>
      </bottom>
      <diagonal/>
    </border>
    <border>
      <left style="thin">
        <color indexed="8"/>
      </left>
      <right/>
      <top style="hair">
        <color indexed="64"/>
      </top>
      <bottom style="hair">
        <color indexed="64"/>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bottom style="hair">
        <color indexed="8"/>
      </bottom>
      <diagonal/>
    </border>
    <border>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double">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double">
        <color indexed="53"/>
      </top>
      <bottom style="thin">
        <color indexed="64"/>
      </bottom>
      <diagonal/>
    </border>
    <border>
      <left/>
      <right style="double">
        <color indexed="64"/>
      </right>
      <top style="thin">
        <color indexed="64"/>
      </top>
      <bottom/>
      <diagonal/>
    </border>
    <border>
      <left style="thin">
        <color indexed="64"/>
      </left>
      <right/>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hair">
        <color indexed="64"/>
      </top>
      <bottom style="hair">
        <color indexed="8"/>
      </bottom>
      <diagonal/>
    </border>
    <border>
      <left style="thin">
        <color indexed="64"/>
      </left>
      <right style="thin">
        <color indexed="8"/>
      </right>
      <top/>
      <bottom style="thin">
        <color indexed="64"/>
      </bottom>
      <diagonal/>
    </border>
    <border>
      <left style="thin">
        <color indexed="64"/>
      </left>
      <right style="thin">
        <color indexed="64"/>
      </right>
      <top style="hair">
        <color indexed="64"/>
      </top>
      <bottom/>
      <diagonal/>
    </border>
    <border>
      <left/>
      <right style="double">
        <color indexed="10"/>
      </right>
      <top/>
      <bottom/>
      <diagonal/>
    </border>
    <border>
      <left/>
      <right style="double">
        <color indexed="10"/>
      </right>
      <top/>
      <bottom style="thin">
        <color indexed="10"/>
      </bottom>
      <diagonal/>
    </border>
    <border>
      <left style="double">
        <color indexed="64"/>
      </left>
      <right style="thin">
        <color indexed="64"/>
      </right>
      <top style="hair">
        <color indexed="8"/>
      </top>
      <bottom style="thin">
        <color indexed="64"/>
      </bottom>
      <diagonal/>
    </border>
    <border>
      <left style="medium">
        <color indexed="12"/>
      </left>
      <right/>
      <top style="medium">
        <color indexed="12"/>
      </top>
      <bottom/>
      <diagonal/>
    </border>
    <border>
      <left/>
      <right/>
      <top style="medium">
        <color indexed="12"/>
      </top>
      <bottom style="thin">
        <color indexed="64"/>
      </bottom>
      <diagonal/>
    </border>
    <border>
      <left/>
      <right/>
      <top style="medium">
        <color indexed="12"/>
      </top>
      <bottom/>
      <diagonal/>
    </border>
    <border>
      <left/>
      <right style="medium">
        <color indexed="12"/>
      </right>
      <top style="medium">
        <color indexed="12"/>
      </top>
      <bottom/>
      <diagonal/>
    </border>
    <border>
      <left style="medium">
        <color indexed="12"/>
      </left>
      <right/>
      <top/>
      <bottom/>
      <diagonal/>
    </border>
    <border>
      <left/>
      <right style="medium">
        <color indexed="12"/>
      </right>
      <top/>
      <bottom/>
      <diagonal/>
    </border>
    <border>
      <left style="medium">
        <color indexed="12"/>
      </left>
      <right/>
      <top/>
      <bottom style="medium">
        <color indexed="12"/>
      </bottom>
      <diagonal/>
    </border>
    <border>
      <left/>
      <right/>
      <top/>
      <bottom style="medium">
        <color indexed="12"/>
      </bottom>
      <diagonal/>
    </border>
    <border>
      <left/>
      <right style="medium">
        <color indexed="12"/>
      </right>
      <top/>
      <bottom style="medium">
        <color indexed="12"/>
      </bottom>
      <diagonal/>
    </border>
    <border>
      <left style="double">
        <color indexed="10"/>
      </left>
      <right/>
      <top/>
      <bottom style="double">
        <color indexed="10"/>
      </bottom>
      <diagonal/>
    </border>
    <border>
      <left/>
      <right/>
      <top/>
      <bottom style="double">
        <color indexed="10"/>
      </bottom>
      <diagonal/>
    </border>
    <border>
      <left style="double">
        <color indexed="64"/>
      </left>
      <right/>
      <top style="thin">
        <color indexed="8"/>
      </top>
      <bottom/>
      <diagonal/>
    </border>
    <border>
      <left style="double">
        <color indexed="64"/>
      </left>
      <right/>
      <top/>
      <bottom style="thin">
        <color indexed="64"/>
      </bottom>
      <diagonal/>
    </border>
    <border>
      <left style="hair">
        <color indexed="64"/>
      </left>
      <right/>
      <top style="hair">
        <color indexed="64"/>
      </top>
      <bottom style="thin">
        <color indexed="8"/>
      </bottom>
      <diagonal/>
    </border>
    <border>
      <left/>
      <right style="double">
        <color indexed="64"/>
      </right>
      <top style="hair">
        <color indexed="64"/>
      </top>
      <bottom style="thin">
        <color indexed="8"/>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right style="double">
        <color indexed="10"/>
      </right>
      <top/>
      <bottom style="double">
        <color indexed="10"/>
      </bottom>
      <diagonal/>
    </border>
    <border>
      <left style="double">
        <color indexed="8"/>
      </left>
      <right/>
      <top style="hair">
        <color indexed="64"/>
      </top>
      <bottom style="thin">
        <color indexed="64"/>
      </bottom>
      <diagonal/>
    </border>
    <border>
      <left style="double">
        <color indexed="10"/>
      </left>
      <right/>
      <top/>
      <bottom style="thin">
        <color indexed="10"/>
      </bottom>
      <diagonal/>
    </border>
    <border>
      <left/>
      <right/>
      <top/>
      <bottom style="thin">
        <color indexed="10"/>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double">
        <color indexed="8"/>
      </right>
      <top style="thin">
        <color indexed="64"/>
      </top>
      <bottom style="thin">
        <color indexed="8"/>
      </bottom>
      <diagonal/>
    </border>
    <border>
      <left/>
      <right style="double">
        <color indexed="8"/>
      </right>
      <top style="thin">
        <color indexed="8"/>
      </top>
      <bottom/>
      <diagonal/>
    </border>
    <border>
      <left style="thin">
        <color indexed="8"/>
      </left>
      <right/>
      <top style="thin">
        <color indexed="64"/>
      </top>
      <bottom/>
      <diagonal/>
    </border>
    <border>
      <left/>
      <right style="double">
        <color indexed="8"/>
      </right>
      <top/>
      <bottom/>
      <diagonal/>
    </border>
    <border>
      <left/>
      <right style="double">
        <color indexed="8"/>
      </right>
      <top style="thin">
        <color indexed="64"/>
      </top>
      <bottom/>
      <diagonal/>
    </border>
    <border>
      <left style="double">
        <color indexed="8"/>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double">
        <color indexed="53"/>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hair">
        <color indexed="64"/>
      </top>
      <bottom style="hair">
        <color indexed="64"/>
      </bottom>
      <diagonal/>
    </border>
    <border>
      <left style="thin">
        <color indexed="8"/>
      </left>
      <right/>
      <top style="hair">
        <color indexed="64"/>
      </top>
      <bottom style="hair">
        <color indexed="8"/>
      </bottom>
      <diagonal/>
    </border>
    <border>
      <left/>
      <right style="double">
        <color indexed="64"/>
      </right>
      <top style="hair">
        <color indexed="64"/>
      </top>
      <bottom style="hair">
        <color indexed="8"/>
      </bottom>
      <diagonal/>
    </border>
    <border>
      <left/>
      <right style="double">
        <color indexed="64"/>
      </right>
      <top/>
      <bottom style="thin">
        <color indexed="64"/>
      </bottom>
      <diagonal/>
    </border>
    <border>
      <left/>
      <right/>
      <top style="thin">
        <color indexed="64"/>
      </top>
      <bottom style="medium">
        <color indexed="12"/>
      </bottom>
      <diagonal/>
    </border>
    <border>
      <left/>
      <right style="double">
        <color indexed="64"/>
      </right>
      <top style="thin">
        <color indexed="64"/>
      </top>
      <bottom style="hair">
        <color indexed="64"/>
      </bottom>
      <diagonal/>
    </border>
    <border>
      <left style="thin">
        <color indexed="8"/>
      </left>
      <right/>
      <top style="thin">
        <color indexed="64"/>
      </top>
      <bottom style="thin">
        <color indexed="64"/>
      </bottom>
      <diagonal/>
    </border>
    <border>
      <left/>
      <right style="thin">
        <color indexed="64"/>
      </right>
      <top style="thin">
        <color indexed="64"/>
      </top>
      <bottom/>
      <diagonal/>
    </border>
    <border>
      <left style="thin">
        <color indexed="8"/>
      </left>
      <right/>
      <top style="hair">
        <color indexed="64"/>
      </top>
      <bottom/>
      <diagonal/>
    </border>
    <border>
      <left/>
      <right style="double">
        <color indexed="64"/>
      </right>
      <top style="hair">
        <color indexed="64"/>
      </top>
      <bottom/>
      <diagonal/>
    </border>
    <border>
      <left/>
      <right style="double">
        <color indexed="64"/>
      </right>
      <top style="hair">
        <color indexed="8"/>
      </top>
      <bottom style="hair">
        <color indexed="8"/>
      </bottom>
      <diagonal/>
    </border>
    <border>
      <left style="double">
        <color indexed="10"/>
      </left>
      <right/>
      <top style="thin">
        <color indexed="10"/>
      </top>
      <bottom/>
      <diagonal/>
    </border>
    <border>
      <left/>
      <right/>
      <top style="thin">
        <color indexed="10"/>
      </top>
      <bottom/>
      <diagonal/>
    </border>
    <border>
      <left/>
      <right style="double">
        <color indexed="10"/>
      </right>
      <top style="thin">
        <color indexed="10"/>
      </top>
      <bottom/>
      <diagonal/>
    </border>
    <border>
      <left style="thin">
        <color indexed="64"/>
      </left>
      <right style="thin">
        <color indexed="64"/>
      </right>
      <top style="thin">
        <color indexed="64"/>
      </top>
      <bottom/>
      <diagonal/>
    </border>
    <border>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5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2"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6"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3" fillId="10" borderId="0" applyNumberFormat="0" applyBorder="0" applyAlignment="0" applyProtection="0">
      <alignment vertical="center"/>
    </xf>
    <xf numFmtId="0" fontId="3" fillId="9"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10"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7" borderId="0" applyNumberFormat="0" applyBorder="0" applyAlignment="0" applyProtection="0">
      <alignment vertical="center"/>
    </xf>
    <xf numFmtId="9" fontId="1" fillId="0" borderId="0" applyFont="0" applyFill="0" applyBorder="0" applyAlignment="0" applyProtection="0"/>
    <xf numFmtId="0" fontId="7" fillId="4" borderId="2" applyNumberFormat="0" applyFont="0" applyAlignment="0" applyProtection="0">
      <alignment vertical="center"/>
    </xf>
    <xf numFmtId="0" fontId="8" fillId="0" borderId="3" applyNumberFormat="0" applyFill="0" applyAlignment="0" applyProtection="0">
      <alignment vertical="center"/>
    </xf>
    <xf numFmtId="0" fontId="9" fillId="16" borderId="0" applyNumberFormat="0" applyBorder="0" applyAlignment="0" applyProtection="0">
      <alignment vertical="center"/>
    </xf>
    <xf numFmtId="0" fontId="10" fillId="2"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 borderId="9" applyNumberFormat="0" applyAlignment="0" applyProtection="0">
      <alignment vertical="center"/>
    </xf>
    <xf numFmtId="0" fontId="17" fillId="0" borderId="0" applyNumberFormat="0" applyFill="0" applyBorder="0" applyAlignment="0" applyProtection="0">
      <alignment vertical="center"/>
    </xf>
    <xf numFmtId="0" fontId="18" fillId="9" borderId="4" applyNumberFormat="0" applyAlignment="0" applyProtection="0">
      <alignment vertical="center"/>
    </xf>
    <xf numFmtId="0" fontId="1" fillId="0" borderId="0"/>
    <xf numFmtId="0" fontId="1" fillId="0" borderId="0"/>
    <xf numFmtId="0" fontId="2" fillId="0" borderId="0">
      <alignment vertical="center"/>
    </xf>
    <xf numFmtId="0" fontId="1" fillId="0" borderId="0">
      <alignment vertical="center"/>
    </xf>
    <xf numFmtId="0" fontId="1" fillId="0" borderId="0">
      <alignment vertical="center"/>
    </xf>
    <xf numFmtId="0" fontId="1" fillId="0" borderId="0"/>
    <xf numFmtId="0" fontId="7" fillId="0" borderId="0"/>
    <xf numFmtId="0" fontId="40" fillId="0" borderId="0"/>
    <xf numFmtId="0" fontId="1" fillId="0" borderId="0">
      <alignment vertical="center"/>
    </xf>
    <xf numFmtId="0" fontId="20" fillId="0" borderId="0"/>
    <xf numFmtId="0" fontId="21" fillId="17" borderId="0" applyNumberFormat="0" applyBorder="0" applyAlignment="0" applyProtection="0">
      <alignment vertical="center"/>
    </xf>
    <xf numFmtId="0" fontId="1" fillId="0" borderId="0"/>
    <xf numFmtId="0" fontId="1" fillId="0" borderId="0"/>
  </cellStyleXfs>
  <cellXfs count="617">
    <xf numFmtId="0" fontId="0" fillId="0" borderId="0" xfId="0">
      <alignment vertical="center"/>
    </xf>
    <xf numFmtId="0" fontId="11" fillId="0" borderId="10" xfId="49" applyFont="1" applyFill="1" applyBorder="1" applyAlignment="1" applyProtection="1">
      <alignment horizontal="center" vertical="center"/>
      <protection hidden="1"/>
    </xf>
    <xf numFmtId="0" fontId="11" fillId="0" borderId="11" xfId="49" applyFont="1" applyFill="1" applyBorder="1" applyAlignment="1" applyProtection="1">
      <alignment horizontal="center" vertical="center"/>
      <protection hidden="1"/>
    </xf>
    <xf numFmtId="0" fontId="11" fillId="0" borderId="12" xfId="49" applyFont="1" applyFill="1" applyBorder="1" applyAlignment="1" applyProtection="1">
      <alignment horizontal="center" vertical="center"/>
      <protection hidden="1"/>
    </xf>
    <xf numFmtId="0" fontId="24" fillId="0" borderId="0" xfId="0" applyFont="1" applyFill="1" applyAlignment="1" applyProtection="1">
      <alignment vertical="center"/>
      <protection hidden="1"/>
    </xf>
    <xf numFmtId="0" fontId="23" fillId="0" borderId="0" xfId="0" applyFont="1" applyFill="1" applyAlignment="1" applyProtection="1">
      <alignment vertical="center"/>
      <protection hidden="1"/>
    </xf>
    <xf numFmtId="0" fontId="24" fillId="18" borderId="0" xfId="0" applyFont="1" applyFill="1" applyAlignment="1" applyProtection="1">
      <alignment vertical="center"/>
      <protection hidden="1"/>
    </xf>
    <xf numFmtId="0" fontId="25" fillId="18" borderId="0" xfId="0" applyFont="1" applyFill="1" applyAlignment="1" applyProtection="1">
      <alignment vertical="center"/>
      <protection hidden="1"/>
    </xf>
    <xf numFmtId="0" fontId="26" fillId="0" borderId="0" xfId="0" applyFont="1" applyFill="1" applyBorder="1" applyAlignment="1" applyProtection="1">
      <alignment vertical="top"/>
      <protection hidden="1"/>
    </xf>
    <xf numFmtId="0" fontId="28" fillId="0" borderId="0" xfId="0" applyFont="1" applyFill="1" applyAlignment="1" applyProtection="1">
      <alignment vertical="top" wrapText="1"/>
      <protection hidden="1"/>
    </xf>
    <xf numFmtId="0" fontId="25" fillId="18" borderId="0" xfId="0" applyFont="1" applyFill="1" applyBorder="1" applyAlignment="1" applyProtection="1">
      <alignment horizontal="center" vertical="center"/>
      <protection hidden="1"/>
    </xf>
    <xf numFmtId="0" fontId="1" fillId="18" borderId="0" xfId="0" applyFont="1" applyFill="1" applyBorder="1" applyAlignment="1" applyProtection="1">
      <alignment horizontal="left" vertical="center"/>
      <protection hidden="1"/>
    </xf>
    <xf numFmtId="0" fontId="1" fillId="18" borderId="0" xfId="0" applyFont="1" applyFill="1" applyBorder="1" applyAlignment="1" applyProtection="1">
      <alignment vertical="center"/>
      <protection hidden="1"/>
    </xf>
    <xf numFmtId="0" fontId="28" fillId="0" borderId="0" xfId="0" applyFont="1" applyFill="1" applyBorder="1" applyAlignment="1" applyProtection="1">
      <alignment vertical="center" wrapText="1"/>
      <protection hidden="1"/>
    </xf>
    <xf numFmtId="0" fontId="28" fillId="0" borderId="0" xfId="0" applyFont="1" applyFill="1" applyBorder="1" applyAlignment="1" applyProtection="1">
      <alignment vertical="top" wrapText="1"/>
      <protection hidden="1"/>
    </xf>
    <xf numFmtId="0" fontId="31" fillId="18" borderId="0" xfId="0" applyFont="1" applyFill="1" applyBorder="1" applyAlignment="1" applyProtection="1">
      <alignment vertical="center"/>
      <protection hidden="1"/>
    </xf>
    <xf numFmtId="0" fontId="1" fillId="18" borderId="15" xfId="0" applyFont="1" applyFill="1" applyBorder="1" applyAlignment="1" applyProtection="1">
      <alignment horizontal="left" vertical="center"/>
      <protection hidden="1"/>
    </xf>
    <xf numFmtId="0" fontId="1" fillId="18" borderId="16" xfId="0" applyFont="1" applyFill="1" applyBorder="1" applyAlignment="1" applyProtection="1">
      <alignment horizontal="left" vertical="center"/>
      <protection hidden="1"/>
    </xf>
    <xf numFmtId="0" fontId="1" fillId="0" borderId="0" xfId="0" applyFont="1" applyFill="1" applyAlignment="1" applyProtection="1">
      <alignment vertical="center"/>
      <protection hidden="1"/>
    </xf>
    <xf numFmtId="0" fontId="1" fillId="0" borderId="17" xfId="0" applyFont="1" applyFill="1" applyBorder="1" applyAlignment="1" applyProtection="1">
      <alignment horizontal="center" vertical="center"/>
      <protection hidden="1"/>
    </xf>
    <xf numFmtId="0" fontId="1" fillId="18" borderId="0" xfId="0" applyFont="1" applyFill="1" applyAlignment="1" applyProtection="1">
      <alignment vertical="center"/>
      <protection hidden="1"/>
    </xf>
    <xf numFmtId="0" fontId="1" fillId="18" borderId="18" xfId="0" applyFont="1" applyFill="1" applyBorder="1" applyAlignment="1" applyProtection="1">
      <alignment horizontal="left" vertical="center"/>
      <protection hidden="1"/>
    </xf>
    <xf numFmtId="0" fontId="26" fillId="0" borderId="17" xfId="0" applyFont="1" applyFill="1" applyBorder="1" applyAlignment="1" applyProtection="1">
      <alignment horizontal="center" vertical="center"/>
      <protection hidden="1"/>
    </xf>
    <xf numFmtId="0" fontId="1" fillId="18" borderId="19" xfId="0" applyFont="1" applyFill="1" applyBorder="1" applyAlignment="1" applyProtection="1">
      <alignment horizontal="left" vertical="center"/>
      <protection hidden="1"/>
    </xf>
    <xf numFmtId="0" fontId="1" fillId="0" borderId="0" xfId="0" applyFont="1" applyFill="1" applyBorder="1" applyAlignment="1" applyProtection="1">
      <alignment vertical="center"/>
      <protection hidden="1"/>
    </xf>
    <xf numFmtId="0" fontId="31" fillId="18" borderId="0" xfId="0" applyFont="1" applyFill="1" applyAlignment="1" applyProtection="1">
      <alignment vertical="center"/>
      <protection hidden="1"/>
    </xf>
    <xf numFmtId="0" fontId="1" fillId="0" borderId="20" xfId="0" applyFont="1" applyFill="1" applyBorder="1" applyAlignment="1" applyProtection="1">
      <alignment vertical="center"/>
      <protection hidden="1"/>
    </xf>
    <xf numFmtId="0" fontId="32" fillId="0" borderId="21" xfId="0" applyFont="1" applyFill="1" applyBorder="1" applyAlignment="1" applyProtection="1">
      <alignment vertical="center"/>
      <protection hidden="1"/>
    </xf>
    <xf numFmtId="0" fontId="1" fillId="0" borderId="21" xfId="0" applyFont="1" applyFill="1" applyBorder="1" applyAlignment="1" applyProtection="1">
      <alignment vertical="center"/>
      <protection hidden="1"/>
    </xf>
    <xf numFmtId="0" fontId="1" fillId="0" borderId="22" xfId="0" applyFont="1" applyFill="1" applyBorder="1" applyAlignment="1" applyProtection="1">
      <alignment vertical="center"/>
      <protection hidden="1"/>
    </xf>
    <xf numFmtId="0" fontId="1" fillId="0" borderId="23" xfId="0" applyFont="1" applyFill="1" applyBorder="1" applyAlignment="1" applyProtection="1">
      <alignment vertical="center"/>
      <protection hidden="1"/>
    </xf>
    <xf numFmtId="0" fontId="11" fillId="18" borderId="0" xfId="0" applyFont="1" applyFill="1" applyBorder="1" applyAlignment="1" applyProtection="1">
      <alignment horizontal="centerContinuous" vertical="center"/>
      <protection hidden="1"/>
    </xf>
    <xf numFmtId="0" fontId="31" fillId="18" borderId="14" xfId="0" applyFont="1" applyFill="1" applyBorder="1" applyAlignment="1" applyProtection="1">
      <alignment horizontal="center" vertical="center"/>
      <protection hidden="1"/>
    </xf>
    <xf numFmtId="0" fontId="25" fillId="18" borderId="24" xfId="0" applyFont="1" applyFill="1" applyBorder="1" applyAlignment="1" applyProtection="1">
      <alignment horizontal="center" vertical="center"/>
      <protection hidden="1"/>
    </xf>
    <xf numFmtId="0" fontId="32" fillId="0" borderId="0" xfId="0" applyFont="1" applyFill="1" applyBorder="1" applyAlignment="1" applyProtection="1">
      <alignment vertical="center"/>
      <protection hidden="1"/>
    </xf>
    <xf numFmtId="0" fontId="35" fillId="0" borderId="0" xfId="0" applyFont="1" applyFill="1" applyBorder="1" applyAlignment="1" applyProtection="1">
      <alignment vertical="center"/>
      <protection hidden="1"/>
    </xf>
    <xf numFmtId="0" fontId="36" fillId="0" borderId="0" xfId="0" applyFont="1" applyFill="1" applyBorder="1" applyAlignment="1" applyProtection="1">
      <alignment horizontal="right" vertical="center"/>
      <protection hidden="1"/>
    </xf>
    <xf numFmtId="0" fontId="1" fillId="0" borderId="25" xfId="0" applyFont="1" applyFill="1" applyBorder="1" applyAlignment="1" applyProtection="1">
      <alignment vertical="center"/>
      <protection hidden="1"/>
    </xf>
    <xf numFmtId="0" fontId="31" fillId="18" borderId="14" xfId="0" applyFont="1" applyFill="1" applyBorder="1" applyAlignment="1" applyProtection="1">
      <alignment vertical="center"/>
      <protection hidden="1"/>
    </xf>
    <xf numFmtId="0" fontId="1" fillId="18" borderId="14" xfId="0" applyFont="1" applyFill="1" applyBorder="1" applyAlignment="1" applyProtection="1">
      <alignment vertical="center"/>
      <protection hidden="1"/>
    </xf>
    <xf numFmtId="0" fontId="37" fillId="18" borderId="0" xfId="51" applyFont="1" applyFill="1" applyBorder="1" applyAlignment="1" applyProtection="1">
      <protection hidden="1"/>
    </xf>
    <xf numFmtId="0" fontId="37" fillId="18" borderId="0" xfId="51" applyFont="1" applyFill="1" applyBorder="1" applyProtection="1">
      <protection hidden="1"/>
    </xf>
    <xf numFmtId="0" fontId="38" fillId="0" borderId="26" xfId="0" applyFont="1" applyFill="1" applyBorder="1" applyAlignment="1" applyProtection="1">
      <alignment horizontal="center" vertical="center"/>
      <protection hidden="1"/>
    </xf>
    <xf numFmtId="0" fontId="1" fillId="18" borderId="0" xfId="0" applyFont="1" applyFill="1" applyBorder="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1" fillId="0" borderId="28" xfId="0" applyFont="1" applyFill="1" applyBorder="1" applyAlignment="1" applyProtection="1">
      <alignment vertical="center"/>
      <protection hidden="1"/>
    </xf>
    <xf numFmtId="0" fontId="1" fillId="0" borderId="29" xfId="0" applyFont="1" applyFill="1" applyBorder="1" applyAlignment="1" applyProtection="1">
      <alignment horizontal="center" vertical="center"/>
      <protection hidden="1"/>
    </xf>
    <xf numFmtId="0" fontId="11" fillId="0" borderId="30" xfId="0" applyFont="1" applyFill="1" applyBorder="1" applyAlignment="1" applyProtection="1">
      <alignment horizontal="center" vertical="center"/>
      <protection hidden="1"/>
    </xf>
    <xf numFmtId="0" fontId="25" fillId="18" borderId="31" xfId="0" applyFont="1" applyFill="1" applyBorder="1" applyAlignment="1" applyProtection="1">
      <alignment vertical="center"/>
      <protection hidden="1"/>
    </xf>
    <xf numFmtId="0" fontId="1" fillId="0" borderId="32" xfId="0" applyFont="1" applyFill="1" applyBorder="1" applyAlignment="1" applyProtection="1">
      <alignment horizontal="center" vertical="center"/>
      <protection hidden="1"/>
    </xf>
    <xf numFmtId="0" fontId="1" fillId="0" borderId="33" xfId="0" applyFont="1" applyFill="1" applyBorder="1" applyAlignment="1" applyProtection="1">
      <alignment horizontal="left" vertical="center"/>
      <protection hidden="1"/>
    </xf>
    <xf numFmtId="0" fontId="11" fillId="0" borderId="34" xfId="0" applyFont="1" applyFill="1" applyBorder="1" applyAlignment="1" applyProtection="1">
      <alignment horizontal="center" vertical="center"/>
      <protection hidden="1"/>
    </xf>
    <xf numFmtId="0" fontId="31" fillId="18" borderId="31" xfId="0" applyFont="1" applyFill="1" applyBorder="1" applyAlignment="1" applyProtection="1">
      <alignment vertical="center"/>
      <protection hidden="1"/>
    </xf>
    <xf numFmtId="0" fontId="1" fillId="0" borderId="35" xfId="0" applyFont="1" applyFill="1" applyBorder="1" applyAlignment="1" applyProtection="1">
      <alignment horizontal="left" vertical="center"/>
      <protection hidden="1"/>
    </xf>
    <xf numFmtId="0" fontId="11" fillId="0" borderId="36" xfId="0" applyFont="1" applyFill="1" applyBorder="1" applyAlignment="1" applyProtection="1">
      <alignment horizontal="center" vertical="center"/>
      <protection hidden="1"/>
    </xf>
    <xf numFmtId="0" fontId="1" fillId="0" borderId="37" xfId="0" applyFont="1" applyFill="1" applyBorder="1" applyAlignment="1" applyProtection="1">
      <alignment horizontal="left" vertical="center"/>
      <protection hidden="1"/>
    </xf>
    <xf numFmtId="0" fontId="11" fillId="0" borderId="38" xfId="0" applyFont="1" applyFill="1" applyBorder="1" applyAlignment="1" applyProtection="1">
      <alignment horizontal="center" vertical="center"/>
      <protection hidden="1"/>
    </xf>
    <xf numFmtId="0" fontId="1" fillId="0" borderId="28" xfId="0" applyFont="1" applyFill="1" applyBorder="1" applyAlignment="1" applyProtection="1">
      <alignment horizontal="left" wrapText="1"/>
      <protection hidden="1"/>
    </xf>
    <xf numFmtId="0" fontId="40" fillId="0" borderId="28" xfId="0" applyFont="1" applyFill="1" applyBorder="1" applyAlignment="1" applyProtection="1">
      <alignment horizontal="right" vertical="center"/>
      <protection hidden="1"/>
    </xf>
    <xf numFmtId="0" fontId="1" fillId="0" borderId="39" xfId="0" applyFont="1" applyFill="1" applyBorder="1" applyAlignment="1" applyProtection="1">
      <alignment horizontal="right" vertical="center"/>
      <protection hidden="1"/>
    </xf>
    <xf numFmtId="0" fontId="1" fillId="0" borderId="39"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1" fillId="0" borderId="41" xfId="0" applyFont="1" applyFill="1" applyBorder="1" applyAlignment="1" applyProtection="1">
      <alignment horizontal="distributed" vertical="top" wrapText="1"/>
      <protection hidden="1"/>
    </xf>
    <xf numFmtId="0" fontId="40" fillId="0" borderId="0" xfId="0" applyFont="1" applyFill="1" applyBorder="1" applyAlignment="1" applyProtection="1">
      <alignment horizontal="right" vertical="center"/>
      <protection hidden="1"/>
    </xf>
    <xf numFmtId="0" fontId="1" fillId="0" borderId="42" xfId="0" applyFont="1" applyFill="1" applyBorder="1" applyAlignment="1" applyProtection="1">
      <alignment horizontal="right" vertical="center"/>
      <protection hidden="1"/>
    </xf>
    <xf numFmtId="0" fontId="1" fillId="0" borderId="42" xfId="0" applyFont="1" applyFill="1" applyBorder="1" applyAlignment="1" applyProtection="1">
      <alignment horizontal="center" vertical="center"/>
      <protection hidden="1"/>
    </xf>
    <xf numFmtId="0" fontId="1" fillId="0" borderId="43" xfId="0" applyFont="1" applyFill="1" applyBorder="1" applyAlignment="1" applyProtection="1">
      <alignment horizontal="center" vertical="center"/>
      <protection hidden="1"/>
    </xf>
    <xf numFmtId="14" fontId="1" fillId="18" borderId="0" xfId="0" applyNumberFormat="1" applyFont="1" applyFill="1" applyBorder="1" applyAlignment="1" applyProtection="1">
      <alignment horizontal="center" vertical="center"/>
      <protection hidden="1"/>
    </xf>
    <xf numFmtId="0" fontId="11" fillId="18" borderId="0" xfId="0" applyFont="1" applyFill="1" applyBorder="1" applyAlignment="1" applyProtection="1">
      <alignment horizontal="center" vertical="center"/>
      <protection hidden="1"/>
    </xf>
    <xf numFmtId="0" fontId="1" fillId="0" borderId="44" xfId="0" applyFont="1" applyFill="1" applyBorder="1" applyAlignment="1" applyProtection="1">
      <alignment vertical="center"/>
      <protection hidden="1"/>
    </xf>
    <xf numFmtId="0" fontId="1" fillId="0" borderId="45" xfId="0" applyFont="1" applyFill="1" applyBorder="1" applyAlignment="1" applyProtection="1">
      <alignment vertical="center"/>
      <protection hidden="1"/>
    </xf>
    <xf numFmtId="0" fontId="1" fillId="0" borderId="46" xfId="0" applyFont="1" applyFill="1" applyBorder="1" applyAlignment="1" applyProtection="1">
      <alignment vertical="center"/>
      <protection hidden="1"/>
    </xf>
    <xf numFmtId="176" fontId="37" fillId="18" borderId="0" xfId="51" applyNumberFormat="1" applyFont="1" applyFill="1" applyBorder="1" applyAlignment="1" applyProtection="1">
      <protection hidden="1"/>
    </xf>
    <xf numFmtId="0" fontId="1" fillId="0" borderId="47"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50" xfId="0" applyFont="1" applyFill="1" applyBorder="1" applyAlignment="1" applyProtection="1">
      <alignment vertical="center"/>
      <protection hidden="1"/>
    </xf>
    <xf numFmtId="0" fontId="1" fillId="0" borderId="52" xfId="0" applyFont="1" applyFill="1" applyBorder="1" applyAlignment="1" applyProtection="1">
      <alignment vertical="center"/>
      <protection hidden="1"/>
    </xf>
    <xf numFmtId="0" fontId="1" fillId="18" borderId="55" xfId="0" applyFont="1" applyFill="1" applyBorder="1" applyAlignment="1" applyProtection="1">
      <alignment vertical="center"/>
      <protection hidden="1"/>
    </xf>
    <xf numFmtId="0" fontId="11" fillId="18" borderId="0" xfId="0" applyFont="1" applyFill="1" applyBorder="1" applyAlignment="1" applyProtection="1">
      <alignment horizontal="left" vertical="center"/>
      <protection hidden="1"/>
    </xf>
    <xf numFmtId="0" fontId="1" fillId="18" borderId="56" xfId="0" applyFont="1" applyFill="1" applyBorder="1" applyAlignment="1" applyProtection="1">
      <alignment vertical="center"/>
      <protection hidden="1"/>
    </xf>
    <xf numFmtId="0" fontId="31" fillId="18" borderId="0" xfId="0" applyFont="1" applyFill="1" applyBorder="1" applyAlignment="1" applyProtection="1">
      <alignment horizontal="left" vertical="center"/>
      <protection hidden="1"/>
    </xf>
    <xf numFmtId="0" fontId="45" fillId="18" borderId="0" xfId="0" applyFont="1" applyFill="1" applyBorder="1" applyAlignment="1" applyProtection="1">
      <protection hidden="1"/>
    </xf>
    <xf numFmtId="0" fontId="1" fillId="18" borderId="57" xfId="0" applyFont="1" applyFill="1" applyBorder="1" applyAlignment="1" applyProtection="1">
      <alignment vertical="center"/>
      <protection hidden="1"/>
    </xf>
    <xf numFmtId="0" fontId="24" fillId="18" borderId="0" xfId="0" applyFont="1" applyFill="1" applyBorder="1" applyAlignment="1" applyProtection="1">
      <alignment vertical="center"/>
      <protection hidden="1"/>
    </xf>
    <xf numFmtId="0" fontId="37" fillId="18" borderId="0" xfId="51" applyFont="1" applyFill="1" applyBorder="1" applyAlignment="1" applyProtection="1">
      <alignment horizontal="left" vertical="center"/>
      <protection hidden="1"/>
    </xf>
    <xf numFmtId="0" fontId="1" fillId="0" borderId="0" xfId="46" applyFont="1" applyFill="1" applyAlignment="1" applyProtection="1">
      <alignment vertical="center"/>
      <protection hidden="1"/>
    </xf>
    <xf numFmtId="0" fontId="30" fillId="0" borderId="0" xfId="0" applyFont="1" applyFill="1" applyBorder="1" applyAlignment="1" applyProtection="1">
      <alignment vertical="top" wrapText="1"/>
      <protection hidden="1"/>
    </xf>
    <xf numFmtId="0" fontId="32" fillId="0" borderId="58" xfId="46" applyFont="1" applyFill="1" applyBorder="1" applyAlignment="1" applyProtection="1">
      <alignment horizontal="centerContinuous" vertical="center"/>
      <protection hidden="1"/>
    </xf>
    <xf numFmtId="0" fontId="32" fillId="0" borderId="26" xfId="46" applyFont="1" applyFill="1" applyBorder="1" applyAlignment="1" applyProtection="1">
      <alignment horizontal="centerContinuous" vertical="center"/>
      <protection hidden="1"/>
    </xf>
    <xf numFmtId="0" fontId="1" fillId="0" borderId="0" xfId="0" applyFont="1" applyFill="1" applyBorder="1" applyAlignment="1" applyProtection="1">
      <alignment horizontal="centerContinuous"/>
      <protection hidden="1"/>
    </xf>
    <xf numFmtId="0" fontId="1" fillId="0" borderId="0" xfId="0" applyFont="1" applyFill="1" applyBorder="1" applyAlignment="1" applyProtection="1">
      <alignment horizontal="right"/>
      <protection hidden="1"/>
    </xf>
    <xf numFmtId="0" fontId="2" fillId="0" borderId="0" xfId="0" applyFont="1" applyFill="1" applyAlignment="1" applyProtection="1">
      <alignment vertical="center"/>
      <protection hidden="1"/>
    </xf>
    <xf numFmtId="0" fontId="1" fillId="0" borderId="59" xfId="0" applyFont="1" applyFill="1" applyBorder="1" applyAlignment="1" applyProtection="1">
      <alignment vertical="center"/>
      <protection hidden="1"/>
    </xf>
    <xf numFmtId="0" fontId="1" fillId="0" borderId="60" xfId="0" applyFont="1" applyBorder="1" applyAlignment="1" applyProtection="1">
      <alignment horizontal="left" vertical="top"/>
      <protection hidden="1"/>
    </xf>
    <xf numFmtId="0" fontId="1" fillId="0" borderId="60" xfId="0" applyFont="1" applyFill="1" applyBorder="1" applyAlignment="1" applyProtection="1">
      <alignment horizontal="left" vertical="center"/>
      <protection hidden="1"/>
    </xf>
    <xf numFmtId="0" fontId="53" fillId="0" borderId="61" xfId="0" applyFont="1" applyFill="1" applyBorder="1" applyAlignment="1" applyProtection="1">
      <alignment horizontal="left" vertical="center"/>
      <protection hidden="1"/>
    </xf>
    <xf numFmtId="0" fontId="54" fillId="0" borderId="62" xfId="0" applyFont="1" applyFill="1" applyBorder="1" applyAlignment="1" applyProtection="1">
      <alignment horizontal="left" vertical="center"/>
      <protection hidden="1"/>
    </xf>
    <xf numFmtId="0" fontId="26" fillId="0" borderId="63" xfId="0" applyFont="1" applyFill="1" applyBorder="1" applyAlignment="1" applyProtection="1">
      <alignment horizontal="center" vertical="center"/>
      <protection hidden="1"/>
    </xf>
    <xf numFmtId="0" fontId="1" fillId="0" borderId="64" xfId="0" applyFont="1" applyFill="1" applyBorder="1" applyAlignment="1" applyProtection="1">
      <alignment horizontal="left" vertical="center"/>
      <protection hidden="1"/>
    </xf>
    <xf numFmtId="0" fontId="9" fillId="0" borderId="65" xfId="0" applyFont="1" applyFill="1" applyBorder="1" applyAlignment="1" applyProtection="1">
      <alignment horizontal="left" vertical="center"/>
      <protection hidden="1"/>
    </xf>
    <xf numFmtId="0" fontId="55" fillId="0" borderId="66" xfId="0" applyFont="1" applyFill="1" applyBorder="1" applyAlignment="1" applyProtection="1">
      <alignment horizontal="left" vertical="center"/>
      <protection hidden="1"/>
    </xf>
    <xf numFmtId="0" fontId="26" fillId="0" borderId="67" xfId="0" applyFont="1" applyFill="1" applyBorder="1" applyAlignment="1" applyProtection="1">
      <alignment horizontal="center" vertical="center"/>
      <protection hidden="1"/>
    </xf>
    <xf numFmtId="0" fontId="56" fillId="0" borderId="65" xfId="0" applyFont="1" applyFill="1" applyBorder="1" applyAlignment="1" applyProtection="1">
      <alignment horizontal="left" vertical="center"/>
      <protection hidden="1"/>
    </xf>
    <xf numFmtId="0" fontId="1" fillId="0" borderId="68" xfId="0" applyFont="1" applyFill="1" applyBorder="1" applyAlignment="1" applyProtection="1">
      <alignment horizontal="left" vertical="center"/>
      <protection hidden="1"/>
    </xf>
    <xf numFmtId="0" fontId="56" fillId="0" borderId="69" xfId="0" applyFont="1" applyFill="1" applyBorder="1" applyAlignment="1" applyProtection="1">
      <alignment horizontal="left" vertical="center"/>
      <protection hidden="1"/>
    </xf>
    <xf numFmtId="0" fontId="55" fillId="0" borderId="70" xfId="0" applyFont="1" applyFill="1" applyBorder="1" applyAlignment="1" applyProtection="1">
      <alignment horizontal="left" vertical="center"/>
      <protection hidden="1"/>
    </xf>
    <xf numFmtId="0" fontId="26" fillId="0" borderId="71" xfId="0" applyFont="1" applyFill="1" applyBorder="1" applyAlignment="1" applyProtection="1">
      <alignment horizontal="center" vertical="center"/>
      <protection hidden="1"/>
    </xf>
    <xf numFmtId="0" fontId="1" fillId="0" borderId="72" xfId="0" applyFont="1" applyFill="1" applyBorder="1" applyAlignment="1" applyProtection="1">
      <alignment vertical="center"/>
      <protection hidden="1"/>
    </xf>
    <xf numFmtId="0" fontId="53" fillId="0" borderId="73" xfId="0" applyFont="1" applyFill="1" applyBorder="1" applyAlignment="1" applyProtection="1">
      <alignment horizontal="left" vertical="center"/>
      <protection hidden="1"/>
    </xf>
    <xf numFmtId="0" fontId="54" fillId="0" borderId="39" xfId="0" applyFont="1" applyFill="1" applyBorder="1" applyAlignment="1" applyProtection="1">
      <alignment horizontal="left" vertical="center"/>
      <protection hidden="1"/>
    </xf>
    <xf numFmtId="0" fontId="26" fillId="0" borderId="55" xfId="0" applyFont="1" applyFill="1" applyBorder="1" applyAlignment="1" applyProtection="1">
      <alignment horizontal="center" vertical="center"/>
      <protection hidden="1"/>
    </xf>
    <xf numFmtId="0" fontId="30" fillId="0" borderId="74" xfId="0" applyFont="1" applyFill="1" applyBorder="1" applyAlignment="1" applyProtection="1">
      <alignment horizontal="left" vertical="center"/>
      <protection hidden="1"/>
    </xf>
    <xf numFmtId="0" fontId="37" fillId="0" borderId="75" xfId="0" applyFont="1" applyBorder="1" applyAlignment="1" applyProtection="1">
      <alignment horizontal="left" vertical="center"/>
      <protection hidden="1"/>
    </xf>
    <xf numFmtId="0" fontId="26" fillId="0" borderId="56" xfId="0" applyFont="1" applyFill="1" applyBorder="1" applyAlignment="1" applyProtection="1">
      <alignment horizontal="center" vertical="center"/>
      <protection hidden="1"/>
    </xf>
    <xf numFmtId="0" fontId="57" fillId="0" borderId="76" xfId="0" applyFont="1" applyFill="1" applyBorder="1" applyAlignment="1" applyProtection="1">
      <alignment horizontal="left" vertical="center"/>
      <protection hidden="1"/>
    </xf>
    <xf numFmtId="0" fontId="58" fillId="0" borderId="77" xfId="0" applyFont="1" applyFill="1" applyBorder="1" applyAlignment="1" applyProtection="1">
      <alignment horizontal="left" vertical="center"/>
      <protection hidden="1"/>
    </xf>
    <xf numFmtId="0" fontId="1" fillId="0" borderId="78" xfId="0" applyFont="1" applyFill="1" applyBorder="1" applyAlignment="1" applyProtection="1">
      <alignment vertical="center"/>
      <protection hidden="1"/>
    </xf>
    <xf numFmtId="0" fontId="30" fillId="0" borderId="61" xfId="0" applyFont="1" applyFill="1" applyBorder="1" applyAlignment="1" applyProtection="1">
      <alignment horizontal="left" vertical="center"/>
      <protection hidden="1"/>
    </xf>
    <xf numFmtId="0" fontId="37" fillId="0" borderId="62" xfId="0" applyFont="1" applyBorder="1" applyAlignment="1" applyProtection="1">
      <alignment horizontal="left" vertical="center"/>
      <protection hidden="1"/>
    </xf>
    <xf numFmtId="0" fontId="1" fillId="0" borderId="79" xfId="0" applyFont="1" applyFill="1" applyBorder="1" applyAlignment="1" applyProtection="1">
      <alignment horizontal="left" vertical="center"/>
      <protection hidden="1"/>
    </xf>
    <xf numFmtId="0" fontId="9" fillId="0" borderId="80" xfId="0" applyFont="1" applyFill="1" applyBorder="1" applyAlignment="1" applyProtection="1">
      <alignment horizontal="left" vertical="center"/>
      <protection hidden="1"/>
    </xf>
    <xf numFmtId="0" fontId="55" fillId="0" borderId="81" xfId="0" applyFont="1" applyFill="1" applyBorder="1" applyAlignment="1" applyProtection="1">
      <alignment horizontal="left" vertical="center"/>
      <protection hidden="1"/>
    </xf>
    <xf numFmtId="0" fontId="26" fillId="0" borderId="82" xfId="0" applyFont="1" applyFill="1" applyBorder="1" applyAlignment="1" applyProtection="1">
      <alignment horizontal="center" vertical="center"/>
      <protection hidden="1"/>
    </xf>
    <xf numFmtId="0" fontId="57" fillId="0" borderId="83" xfId="0" applyFont="1" applyFill="1" applyBorder="1" applyAlignment="1" applyProtection="1">
      <alignment horizontal="left" vertical="center"/>
      <protection hidden="1"/>
    </xf>
    <xf numFmtId="0" fontId="58" fillId="0" borderId="81" xfId="0" applyFont="1" applyFill="1" applyBorder="1" applyAlignment="1" applyProtection="1">
      <alignment horizontal="left" vertical="center"/>
      <protection hidden="1"/>
    </xf>
    <xf numFmtId="0" fontId="37" fillId="0" borderId="58" xfId="0" applyFont="1" applyBorder="1" applyAlignment="1" applyProtection="1">
      <alignment horizontal="left" vertical="center"/>
      <protection hidden="1"/>
    </xf>
    <xf numFmtId="0" fontId="26" fillId="0" borderId="84" xfId="0" applyFont="1" applyFill="1" applyBorder="1" applyAlignment="1" applyProtection="1">
      <alignment horizontal="center" vertical="center"/>
      <protection hidden="1"/>
    </xf>
    <xf numFmtId="38" fontId="60" fillId="0" borderId="59" xfId="34" applyFont="1" applyFill="1" applyBorder="1" applyAlignment="1" applyProtection="1">
      <alignment horizontal="center" vertical="center"/>
      <protection hidden="1"/>
    </xf>
    <xf numFmtId="0" fontId="26" fillId="0" borderId="14" xfId="0" applyFont="1" applyFill="1" applyBorder="1" applyAlignment="1" applyProtection="1">
      <alignment horizontal="center" vertical="center"/>
      <protection hidden="1"/>
    </xf>
    <xf numFmtId="0" fontId="49" fillId="0" borderId="85" xfId="0" applyFont="1" applyBorder="1" applyAlignment="1" applyProtection="1">
      <alignment horizontal="left" vertical="top"/>
      <protection hidden="1"/>
    </xf>
    <xf numFmtId="0" fontId="55" fillId="0" borderId="86" xfId="0" applyFont="1" applyFill="1" applyBorder="1" applyAlignment="1" applyProtection="1">
      <alignment horizontal="left" vertical="center"/>
      <protection hidden="1"/>
    </xf>
    <xf numFmtId="38" fontId="35" fillId="0" borderId="87" xfId="34" applyFont="1" applyFill="1" applyBorder="1" applyAlignment="1" applyProtection="1">
      <alignment vertical="center"/>
      <protection hidden="1"/>
    </xf>
    <xf numFmtId="38" fontId="62" fillId="0" borderId="59" xfId="34" applyFont="1" applyFill="1" applyBorder="1" applyAlignment="1" applyProtection="1">
      <alignment horizontal="center" vertical="center"/>
      <protection hidden="1"/>
    </xf>
    <xf numFmtId="0" fontId="1" fillId="0" borderId="88" xfId="0" applyFont="1" applyFill="1" applyBorder="1" applyAlignment="1" applyProtection="1">
      <alignment vertical="center"/>
      <protection hidden="1"/>
    </xf>
    <xf numFmtId="0" fontId="26" fillId="0" borderId="89" xfId="0" applyFont="1" applyFill="1" applyBorder="1" applyAlignment="1" applyProtection="1">
      <alignment horizontal="center" vertical="center"/>
      <protection hidden="1"/>
    </xf>
    <xf numFmtId="3" fontId="65" fillId="0" borderId="90" xfId="0" applyNumberFormat="1" applyFont="1" applyFill="1" applyBorder="1" applyAlignment="1" applyProtection="1">
      <alignment vertical="center"/>
      <protection hidden="1"/>
    </xf>
    <xf numFmtId="0" fontId="1" fillId="0" borderId="91" xfId="0" applyFont="1" applyFill="1" applyBorder="1" applyAlignment="1" applyProtection="1">
      <alignment vertical="center"/>
      <protection hidden="1"/>
    </xf>
    <xf numFmtId="3" fontId="1" fillId="0" borderId="0" xfId="0" applyNumberFormat="1" applyFont="1" applyFill="1" applyAlignment="1" applyProtection="1">
      <alignment vertical="center"/>
      <protection hidden="1"/>
    </xf>
    <xf numFmtId="0" fontId="11" fillId="0" borderId="0" xfId="0" applyFont="1" applyFill="1" applyBorder="1" applyAlignment="1" applyProtection="1">
      <alignment vertical="center"/>
      <protection hidden="1"/>
    </xf>
    <xf numFmtId="0" fontId="69" fillId="0" borderId="14" xfId="0" applyFont="1" applyFill="1" applyBorder="1" applyAlignment="1" applyProtection="1">
      <alignment horizontal="center" vertical="center"/>
      <protection hidden="1"/>
    </xf>
    <xf numFmtId="0" fontId="1" fillId="0" borderId="0" xfId="46" applyFont="1" applyFill="1" applyBorder="1" applyAlignment="1" applyProtection="1">
      <alignment vertical="center"/>
      <protection hidden="1"/>
    </xf>
    <xf numFmtId="0" fontId="1" fillId="0" borderId="0" xfId="0" applyFont="1" applyFill="1" applyAlignment="1" applyProtection="1">
      <protection hidden="1"/>
    </xf>
    <xf numFmtId="0" fontId="28" fillId="0" borderId="0" xfId="0" applyFont="1" applyFill="1" applyBorder="1" applyAlignment="1" applyProtection="1">
      <alignment vertical="center"/>
      <protection hidden="1"/>
    </xf>
    <xf numFmtId="0" fontId="63" fillId="0" borderId="0" xfId="0" applyFont="1" applyFill="1" applyBorder="1" applyAlignment="1" applyProtection="1">
      <alignment vertical="center"/>
      <protection hidden="1"/>
    </xf>
    <xf numFmtId="0" fontId="63" fillId="0" borderId="0" xfId="46" applyFont="1" applyFill="1" applyAlignment="1" applyProtection="1">
      <alignment vertical="center"/>
      <protection hidden="1"/>
    </xf>
    <xf numFmtId="0" fontId="63" fillId="0" borderId="0" xfId="46" applyFont="1" applyFill="1" applyAlignment="1" applyProtection="1">
      <alignment horizontal="center" vertical="center"/>
      <protection hidden="1"/>
    </xf>
    <xf numFmtId="0" fontId="1" fillId="0" borderId="20" xfId="0" applyFont="1" applyFill="1" applyBorder="1" applyAlignment="1" applyProtection="1">
      <protection hidden="1"/>
    </xf>
    <xf numFmtId="0" fontId="32" fillId="0" borderId="92" xfId="46" applyFont="1" applyFill="1" applyBorder="1" applyAlignment="1" applyProtection="1">
      <alignment vertical="center"/>
      <protection hidden="1"/>
    </xf>
    <xf numFmtId="0" fontId="32" fillId="0" borderId="21" xfId="46" applyFont="1" applyFill="1" applyBorder="1" applyAlignment="1" applyProtection="1">
      <alignment vertical="center"/>
      <protection hidden="1"/>
    </xf>
    <xf numFmtId="0" fontId="1" fillId="0" borderId="22" xfId="0" applyFont="1" applyFill="1" applyBorder="1" applyAlignment="1" applyProtection="1">
      <protection hidden="1"/>
    </xf>
    <xf numFmtId="0" fontId="1" fillId="0" borderId="0" xfId="0" applyFont="1" applyFill="1" applyBorder="1" applyAlignment="1" applyProtection="1">
      <protection hidden="1"/>
    </xf>
    <xf numFmtId="0" fontId="1" fillId="0" borderId="23" xfId="0" applyFont="1" applyFill="1" applyBorder="1" applyAlignment="1" applyProtection="1">
      <protection hidden="1"/>
    </xf>
    <xf numFmtId="0" fontId="1" fillId="0" borderId="0" xfId="0" applyFont="1" applyFill="1" applyBorder="1" applyAlignment="1" applyProtection="1">
      <alignment horizontal="right" vertical="center"/>
      <protection hidden="1"/>
    </xf>
    <xf numFmtId="0" fontId="1" fillId="0" borderId="25" xfId="0" applyFont="1" applyFill="1" applyBorder="1" applyAlignment="1" applyProtection="1">
      <protection hidden="1"/>
    </xf>
    <xf numFmtId="0" fontId="1" fillId="0" borderId="23" xfId="46" applyFont="1" applyFill="1" applyBorder="1" applyAlignment="1" applyProtection="1">
      <alignment vertical="center"/>
      <protection hidden="1"/>
    </xf>
    <xf numFmtId="0" fontId="77" fillId="0" borderId="59" xfId="0" applyFont="1" applyFill="1" applyBorder="1" applyAlignment="1" applyProtection="1">
      <protection hidden="1"/>
    </xf>
    <xf numFmtId="0" fontId="26" fillId="0" borderId="0" xfId="0" applyFont="1" applyFill="1" applyBorder="1" applyAlignment="1" applyProtection="1">
      <alignment horizontal="center" vertical="center"/>
      <protection hidden="1"/>
    </xf>
    <xf numFmtId="0" fontId="1" fillId="0" borderId="93" xfId="0" applyFont="1" applyFill="1" applyBorder="1" applyAlignment="1" applyProtection="1">
      <alignment horizontal="center" vertical="center" textRotation="255"/>
      <protection hidden="1"/>
    </xf>
    <xf numFmtId="0" fontId="1" fillId="0" borderId="93" xfId="0" applyFont="1" applyBorder="1" applyAlignment="1" applyProtection="1">
      <alignment horizontal="center" vertical="center" textRotation="255"/>
      <protection hidden="1"/>
    </xf>
    <xf numFmtId="38" fontId="1" fillId="0" borderId="0" xfId="34" applyFont="1" applyFill="1" applyBorder="1" applyAlignment="1" applyProtection="1">
      <protection hidden="1"/>
    </xf>
    <xf numFmtId="0" fontId="79" fillId="0" borderId="14" xfId="0" applyFont="1" applyFill="1" applyBorder="1" applyAlignment="1" applyProtection="1">
      <alignment horizontal="center" vertical="center"/>
      <protection hidden="1"/>
    </xf>
    <xf numFmtId="0" fontId="35" fillId="19" borderId="39" xfId="0" applyFont="1" applyFill="1" applyBorder="1" applyAlignment="1" applyProtection="1">
      <alignment horizontal="right" vertical="center"/>
      <protection locked="0"/>
    </xf>
    <xf numFmtId="0" fontId="35" fillId="19" borderId="42" xfId="0" applyFont="1" applyFill="1" applyBorder="1" applyAlignment="1" applyProtection="1">
      <alignment horizontal="right" vertical="center"/>
      <protection locked="0"/>
    </xf>
    <xf numFmtId="3" fontId="35" fillId="19" borderId="94" xfId="0" applyNumberFormat="1" applyFont="1" applyFill="1" applyBorder="1" applyAlignment="1" applyProtection="1">
      <alignment vertical="center"/>
      <protection locked="0"/>
    </xf>
    <xf numFmtId="3" fontId="35" fillId="19" borderId="95" xfId="0" applyNumberFormat="1" applyFont="1" applyFill="1" applyBorder="1" applyAlignment="1" applyProtection="1">
      <alignment vertical="center"/>
      <protection locked="0"/>
    </xf>
    <xf numFmtId="3" fontId="35" fillId="19" borderId="96" xfId="0" applyNumberFormat="1" applyFont="1" applyFill="1" applyBorder="1" applyAlignment="1" applyProtection="1">
      <alignment vertical="center"/>
      <protection locked="0"/>
    </xf>
    <xf numFmtId="3" fontId="35" fillId="19" borderId="97" xfId="0" applyNumberFormat="1" applyFont="1" applyFill="1" applyBorder="1" applyAlignment="1" applyProtection="1">
      <alignment vertical="center"/>
      <protection locked="0"/>
    </xf>
    <xf numFmtId="3" fontId="35" fillId="19" borderId="98" xfId="0" applyNumberFormat="1" applyFont="1" applyFill="1" applyBorder="1" applyAlignment="1" applyProtection="1">
      <alignment vertical="center"/>
      <protection locked="0"/>
    </xf>
    <xf numFmtId="3" fontId="35" fillId="19" borderId="99" xfId="0" applyNumberFormat="1" applyFont="1" applyFill="1" applyBorder="1" applyAlignment="1" applyProtection="1">
      <alignment vertical="center"/>
      <protection locked="0"/>
    </xf>
    <xf numFmtId="3" fontId="35" fillId="19" borderId="100" xfId="0" applyNumberFormat="1" applyFont="1" applyFill="1" applyBorder="1" applyAlignment="1" applyProtection="1">
      <alignment vertical="center"/>
      <protection locked="0"/>
    </xf>
    <xf numFmtId="3" fontId="35" fillId="19" borderId="101" xfId="0" applyNumberFormat="1" applyFont="1" applyFill="1" applyBorder="1" applyAlignment="1" applyProtection="1">
      <alignment vertical="center"/>
      <protection locked="0"/>
    </xf>
    <xf numFmtId="3" fontId="35" fillId="19" borderId="102" xfId="0" applyNumberFormat="1" applyFont="1" applyFill="1" applyBorder="1" applyAlignment="1" applyProtection="1">
      <alignment vertical="center"/>
      <protection locked="0"/>
    </xf>
    <xf numFmtId="3" fontId="35" fillId="19" borderId="103" xfId="0" applyNumberFormat="1" applyFont="1" applyFill="1" applyBorder="1" applyAlignment="1" applyProtection="1">
      <alignment vertical="center"/>
      <protection locked="0"/>
    </xf>
    <xf numFmtId="3" fontId="35" fillId="19" borderId="104" xfId="0" applyNumberFormat="1" applyFont="1" applyFill="1" applyBorder="1" applyAlignment="1" applyProtection="1">
      <alignment vertical="center"/>
      <protection locked="0"/>
    </xf>
    <xf numFmtId="3" fontId="35" fillId="19" borderId="105" xfId="0" applyNumberFormat="1" applyFont="1" applyFill="1" applyBorder="1" applyAlignment="1" applyProtection="1">
      <alignment vertical="center"/>
      <protection locked="0"/>
    </xf>
    <xf numFmtId="3" fontId="35" fillId="19" borderId="106" xfId="0" applyNumberFormat="1" applyFont="1" applyFill="1" applyBorder="1" applyAlignment="1" applyProtection="1">
      <alignment vertical="center"/>
      <protection locked="0"/>
    </xf>
    <xf numFmtId="3" fontId="35" fillId="19" borderId="107" xfId="0" applyNumberFormat="1" applyFont="1" applyFill="1" applyBorder="1" applyAlignment="1" applyProtection="1">
      <alignment vertical="center"/>
      <protection locked="0"/>
    </xf>
    <xf numFmtId="3" fontId="35" fillId="19" borderId="108" xfId="0" applyNumberFormat="1" applyFont="1" applyFill="1" applyBorder="1" applyAlignment="1" applyProtection="1">
      <alignment vertical="center"/>
      <protection locked="0"/>
    </xf>
    <xf numFmtId="38" fontId="59" fillId="19" borderId="109" xfId="34" applyFont="1" applyFill="1" applyBorder="1" applyAlignment="1" applyProtection="1">
      <alignment vertical="center"/>
      <protection locked="0"/>
    </xf>
    <xf numFmtId="38" fontId="59" fillId="19" borderId="110" xfId="34" applyFont="1" applyFill="1" applyBorder="1" applyAlignment="1" applyProtection="1">
      <alignment vertical="center"/>
      <protection locked="0"/>
    </xf>
    <xf numFmtId="38" fontId="35" fillId="19" borderId="109" xfId="34" applyFont="1" applyFill="1" applyBorder="1" applyAlignment="1" applyProtection="1">
      <alignment vertical="center"/>
      <protection locked="0"/>
    </xf>
    <xf numFmtId="3" fontId="50" fillId="20" borderId="111" xfId="0" applyNumberFormat="1" applyFont="1" applyFill="1" applyBorder="1" applyAlignment="1" applyProtection="1">
      <alignment horizontal="right" vertical="center"/>
      <protection hidden="1"/>
    </xf>
    <xf numFmtId="3" fontId="50" fillId="20" borderId="112" xfId="0" applyNumberFormat="1" applyFont="1" applyFill="1" applyBorder="1" applyAlignment="1" applyProtection="1">
      <alignment horizontal="right" vertical="center"/>
      <protection hidden="1"/>
    </xf>
    <xf numFmtId="3" fontId="50" fillId="20" borderId="113" xfId="0" applyNumberFormat="1" applyFont="1" applyFill="1" applyBorder="1" applyAlignment="1" applyProtection="1">
      <alignment horizontal="right" vertical="center"/>
      <protection hidden="1"/>
    </xf>
    <xf numFmtId="3" fontId="52" fillId="20" borderId="114" xfId="0" applyNumberFormat="1" applyFont="1" applyFill="1" applyBorder="1" applyAlignment="1" applyProtection="1">
      <alignment vertical="center"/>
      <protection hidden="1"/>
    </xf>
    <xf numFmtId="3" fontId="52" fillId="20" borderId="115" xfId="0" applyNumberFormat="1" applyFont="1" applyFill="1" applyBorder="1" applyAlignment="1" applyProtection="1">
      <alignment vertical="center"/>
      <protection hidden="1"/>
    </xf>
    <xf numFmtId="3" fontId="52" fillId="20" borderId="32" xfId="0" applyNumberFormat="1" applyFont="1" applyFill="1" applyBorder="1" applyAlignment="1" applyProtection="1">
      <alignment horizontal="right" vertical="center"/>
      <protection hidden="1"/>
    </xf>
    <xf numFmtId="3" fontId="35" fillId="20" borderId="116" xfId="0" applyNumberFormat="1" applyFont="1" applyFill="1" applyBorder="1" applyAlignment="1" applyProtection="1">
      <alignment vertical="center"/>
      <protection hidden="1"/>
    </xf>
    <xf numFmtId="3" fontId="35" fillId="20" borderId="27" xfId="0" applyNumberFormat="1" applyFont="1" applyFill="1" applyBorder="1" applyAlignment="1" applyProtection="1">
      <alignment vertical="center"/>
      <protection hidden="1"/>
    </xf>
    <xf numFmtId="3" fontId="35" fillId="20" borderId="27" xfId="0" applyNumberFormat="1" applyFont="1" applyFill="1" applyBorder="1" applyAlignment="1" applyProtection="1">
      <alignment horizontal="right" vertical="center"/>
      <protection hidden="1"/>
    </xf>
    <xf numFmtId="0" fontId="0" fillId="0" borderId="14" xfId="0" applyFill="1" applyBorder="1" applyAlignment="1">
      <alignment horizontal="center" vertical="center"/>
    </xf>
    <xf numFmtId="3" fontId="35" fillId="20" borderId="117" xfId="0" applyNumberFormat="1" applyFont="1" applyFill="1" applyBorder="1" applyAlignment="1" applyProtection="1">
      <alignment vertical="center"/>
      <protection hidden="1"/>
    </xf>
    <xf numFmtId="3" fontId="35" fillId="20" borderId="118" xfId="0" applyNumberFormat="1" applyFont="1" applyFill="1" applyBorder="1" applyAlignment="1" applyProtection="1">
      <alignment vertical="center"/>
      <protection hidden="1"/>
    </xf>
    <xf numFmtId="3" fontId="35" fillId="20" borderId="65" xfId="0" applyNumberFormat="1" applyFont="1" applyFill="1" applyBorder="1" applyAlignment="1" applyProtection="1">
      <alignment horizontal="right" vertical="center"/>
      <protection hidden="1"/>
    </xf>
    <xf numFmtId="3" fontId="35" fillId="20" borderId="114" xfId="0" applyNumberFormat="1" applyFont="1" applyFill="1" applyBorder="1" applyAlignment="1" applyProtection="1">
      <alignment vertical="center"/>
      <protection hidden="1"/>
    </xf>
    <xf numFmtId="3" fontId="35" fillId="20" borderId="60" xfId="0" applyNumberFormat="1" applyFont="1" applyFill="1" applyBorder="1" applyAlignment="1" applyProtection="1">
      <alignment vertical="center"/>
      <protection hidden="1"/>
    </xf>
    <xf numFmtId="3" fontId="35" fillId="20" borderId="60" xfId="0" applyNumberFormat="1" applyFont="1" applyFill="1" applyBorder="1" applyAlignment="1" applyProtection="1">
      <alignment horizontal="right" vertical="center"/>
      <protection hidden="1"/>
    </xf>
    <xf numFmtId="3" fontId="35" fillId="20" borderId="95" xfId="0" applyNumberFormat="1" applyFont="1" applyFill="1" applyBorder="1" applyAlignment="1" applyProtection="1">
      <alignment horizontal="right" vertical="center"/>
      <protection hidden="1"/>
    </xf>
    <xf numFmtId="3" fontId="35" fillId="20" borderId="69" xfId="0" applyNumberFormat="1" applyFont="1" applyFill="1" applyBorder="1" applyAlignment="1" applyProtection="1">
      <alignment horizontal="right" vertical="center"/>
      <protection hidden="1"/>
    </xf>
    <xf numFmtId="3" fontId="35" fillId="20" borderId="119" xfId="0" applyNumberFormat="1" applyFont="1" applyFill="1" applyBorder="1" applyAlignment="1" applyProtection="1">
      <alignment horizontal="right" vertical="center"/>
      <protection hidden="1"/>
    </xf>
    <xf numFmtId="3" fontId="35" fillId="20" borderId="120" xfId="0" applyNumberFormat="1" applyFont="1" applyFill="1" applyBorder="1" applyAlignment="1" applyProtection="1">
      <alignment horizontal="right" vertical="center"/>
      <protection hidden="1"/>
    </xf>
    <xf numFmtId="3" fontId="52" fillId="20" borderId="121" xfId="0" applyNumberFormat="1" applyFont="1" applyFill="1" applyBorder="1" applyAlignment="1" applyProtection="1">
      <alignment horizontal="right" vertical="center"/>
      <protection hidden="1"/>
    </xf>
    <xf numFmtId="3" fontId="35" fillId="20" borderId="105" xfId="0" applyNumberFormat="1" applyFont="1" applyFill="1" applyBorder="1" applyAlignment="1" applyProtection="1">
      <alignment horizontal="right" vertical="center"/>
      <protection hidden="1"/>
    </xf>
    <xf numFmtId="38" fontId="59" fillId="20" borderId="122" xfId="34" applyFont="1" applyFill="1" applyBorder="1" applyAlignment="1" applyProtection="1">
      <alignment vertical="center"/>
      <protection hidden="1"/>
    </xf>
    <xf numFmtId="177" fontId="61" fillId="20" borderId="122" xfId="34" applyNumberFormat="1" applyFont="1" applyFill="1" applyBorder="1" applyAlignment="1" applyProtection="1">
      <alignment vertical="center"/>
      <protection hidden="1"/>
    </xf>
    <xf numFmtId="38" fontId="50" fillId="20" borderId="122" xfId="34" applyFont="1" applyFill="1" applyBorder="1" applyAlignment="1" applyProtection="1">
      <alignment vertical="center"/>
      <protection hidden="1"/>
    </xf>
    <xf numFmtId="0" fontId="40" fillId="0" borderId="14" xfId="0" applyFont="1" applyFill="1" applyBorder="1" applyAlignment="1" applyProtection="1">
      <alignment horizontal="center" vertical="center"/>
      <protection hidden="1"/>
    </xf>
    <xf numFmtId="38" fontId="35" fillId="19" borderId="123" xfId="34" applyFont="1" applyFill="1" applyBorder="1" applyAlignment="1" applyProtection="1">
      <alignment horizontal="right" vertical="center"/>
      <protection locked="0"/>
    </xf>
    <xf numFmtId="38" fontId="35" fillId="19" borderId="124" xfId="34" applyFont="1" applyFill="1" applyBorder="1" applyAlignment="1" applyProtection="1">
      <alignment vertical="center"/>
      <protection locked="0"/>
    </xf>
    <xf numFmtId="38" fontId="35" fillId="19" borderId="67" xfId="34" applyFont="1" applyFill="1" applyBorder="1" applyAlignment="1" applyProtection="1">
      <alignment horizontal="right" vertical="center"/>
      <protection locked="0"/>
    </xf>
    <xf numFmtId="38" fontId="35" fillId="19" borderId="125" xfId="34" applyFont="1" applyFill="1" applyBorder="1" applyAlignment="1" applyProtection="1">
      <alignment vertical="center"/>
      <protection locked="0"/>
    </xf>
    <xf numFmtId="0" fontId="1" fillId="0" borderId="126" xfId="0" applyFont="1" applyFill="1" applyBorder="1" applyAlignment="1" applyProtection="1">
      <alignment horizontal="center" vertical="center"/>
      <protection hidden="1"/>
    </xf>
    <xf numFmtId="0" fontId="1" fillId="0" borderId="127" xfId="0" applyFont="1" applyFill="1" applyBorder="1" applyAlignment="1" applyProtection="1">
      <alignment horizontal="center" vertical="center"/>
      <protection hidden="1"/>
    </xf>
    <xf numFmtId="3" fontId="50" fillId="20" borderId="24" xfId="46" applyNumberFormat="1" applyFont="1" applyFill="1" applyBorder="1" applyAlignment="1" applyProtection="1">
      <alignment vertical="center"/>
      <protection hidden="1"/>
    </xf>
    <xf numFmtId="3" fontId="50" fillId="20" borderId="14" xfId="46" applyNumberFormat="1" applyFont="1" applyFill="1" applyBorder="1" applyAlignment="1" applyProtection="1">
      <alignment horizontal="right" vertical="center"/>
      <protection hidden="1"/>
    </xf>
    <xf numFmtId="38" fontId="35" fillId="20" borderId="128" xfId="34" applyFont="1" applyFill="1" applyBorder="1" applyAlignment="1" applyProtection="1">
      <alignment horizontal="right" vertical="center"/>
      <protection hidden="1"/>
    </xf>
    <xf numFmtId="0" fontId="66" fillId="0" borderId="129" xfId="46" applyFont="1" applyFill="1" applyBorder="1" applyAlignment="1" applyProtection="1">
      <alignment vertical="center"/>
      <protection hidden="1"/>
    </xf>
    <xf numFmtId="0" fontId="1" fillId="0" borderId="13" xfId="0" applyFont="1" applyFill="1" applyBorder="1" applyAlignment="1" applyProtection="1">
      <alignment horizontal="right"/>
      <protection hidden="1"/>
    </xf>
    <xf numFmtId="0" fontId="1" fillId="0" borderId="48" xfId="0" applyFont="1" applyFill="1" applyBorder="1" applyAlignment="1" applyProtection="1">
      <alignment vertical="center"/>
      <protection hidden="1"/>
    </xf>
    <xf numFmtId="0" fontId="1" fillId="0" borderId="51" xfId="0" applyFont="1" applyFill="1" applyBorder="1" applyAlignment="1" applyProtection="1">
      <alignment vertical="center"/>
      <protection hidden="1"/>
    </xf>
    <xf numFmtId="0" fontId="1" fillId="0" borderId="54" xfId="0" applyFont="1" applyFill="1" applyBorder="1" applyAlignment="1" applyProtection="1">
      <alignment vertical="center"/>
      <protection hidden="1"/>
    </xf>
    <xf numFmtId="3" fontId="35" fillId="0" borderId="0" xfId="0" applyNumberFormat="1" applyFont="1" applyFill="1" applyBorder="1" applyAlignment="1" applyProtection="1">
      <alignment vertical="center"/>
      <protection hidden="1"/>
    </xf>
    <xf numFmtId="0" fontId="80" fillId="0" borderId="14" xfId="0" applyFont="1" applyFill="1" applyBorder="1" applyAlignment="1" applyProtection="1">
      <alignment horizontal="center" vertical="center" wrapText="1"/>
      <protection hidden="1"/>
    </xf>
    <xf numFmtId="0" fontId="31" fillId="0" borderId="14" xfId="0" applyFont="1" applyFill="1" applyBorder="1" applyAlignment="1" applyProtection="1">
      <alignment horizontal="center" vertical="center" wrapText="1"/>
      <protection hidden="1"/>
    </xf>
    <xf numFmtId="0" fontId="85" fillId="0" borderId="0" xfId="50" applyFont="1" applyBorder="1" applyAlignment="1">
      <alignment horizontal="left" vertical="center"/>
    </xf>
    <xf numFmtId="0" fontId="43" fillId="0" borderId="0" xfId="50" applyFont="1" applyAlignment="1">
      <alignment vertical="center"/>
    </xf>
    <xf numFmtId="0" fontId="43" fillId="0" borderId="0" xfId="50" applyFont="1" applyAlignment="1">
      <alignment horizontal="centerContinuous" vertical="center"/>
    </xf>
    <xf numFmtId="0" fontId="40" fillId="0" borderId="0" xfId="50" applyFont="1" applyAlignment="1">
      <alignment vertical="center"/>
    </xf>
    <xf numFmtId="0" fontId="86" fillId="0" borderId="0" xfId="50" applyFont="1" applyBorder="1" applyAlignment="1">
      <alignment vertical="center"/>
    </xf>
    <xf numFmtId="0" fontId="40" fillId="0" borderId="0" xfId="50" applyFont="1" applyBorder="1" applyAlignment="1">
      <alignment vertical="center"/>
    </xf>
    <xf numFmtId="0" fontId="87" fillId="0" borderId="0" xfId="50" applyFont="1" applyAlignment="1">
      <alignment horizontal="center" vertical="center"/>
    </xf>
    <xf numFmtId="0" fontId="40" fillId="0" borderId="0" xfId="50" applyFont="1" applyAlignment="1">
      <alignment horizontal="center" vertical="center"/>
    </xf>
    <xf numFmtId="0" fontId="43" fillId="0" borderId="0" xfId="50" applyFont="1" applyBorder="1" applyAlignment="1" applyProtection="1">
      <alignment vertical="center"/>
      <protection hidden="1"/>
    </xf>
    <xf numFmtId="0" fontId="43" fillId="0" borderId="0" xfId="50" applyFont="1" applyBorder="1" applyAlignment="1">
      <alignment vertical="center"/>
    </xf>
    <xf numFmtId="0" fontId="40" fillId="0" borderId="0" xfId="50" applyFont="1" applyBorder="1" applyAlignment="1">
      <alignment horizontal="right" vertical="center"/>
    </xf>
    <xf numFmtId="0" fontId="40" fillId="0" borderId="0" xfId="50" applyFont="1" applyBorder="1" applyAlignment="1">
      <alignment horizontal="centerContinuous" vertical="center"/>
    </xf>
    <xf numFmtId="0" fontId="40" fillId="0" borderId="0" xfId="50" applyFont="1" applyAlignment="1">
      <alignment horizontal="right" vertical="center"/>
    </xf>
    <xf numFmtId="0" fontId="40" fillId="0" borderId="0" xfId="50" applyFont="1" applyBorder="1" applyAlignment="1">
      <alignment horizontal="center" vertical="center"/>
    </xf>
    <xf numFmtId="0" fontId="32" fillId="0" borderId="92" xfId="0" applyFont="1" applyFill="1" applyBorder="1" applyAlignment="1" applyProtection="1">
      <alignment vertical="center"/>
      <protection hidden="1"/>
    </xf>
    <xf numFmtId="0" fontId="49" fillId="0" borderId="49" xfId="0" applyFont="1" applyFill="1" applyBorder="1" applyAlignment="1" applyProtection="1">
      <alignment horizontal="left" vertical="center"/>
      <protection hidden="1"/>
    </xf>
    <xf numFmtId="0" fontId="49" fillId="0" borderId="130" xfId="0" applyFont="1" applyFill="1" applyBorder="1" applyAlignment="1" applyProtection="1">
      <alignment horizontal="left" vertical="center"/>
      <protection hidden="1"/>
    </xf>
    <xf numFmtId="0" fontId="49" fillId="0" borderId="131" xfId="0" applyFont="1" applyFill="1" applyBorder="1" applyAlignment="1" applyProtection="1">
      <alignment horizontal="left" vertical="center"/>
      <protection hidden="1"/>
    </xf>
    <xf numFmtId="0" fontId="51" fillId="0" borderId="132" xfId="0" applyFont="1" applyFill="1" applyBorder="1" applyAlignment="1" applyProtection="1">
      <alignment horizontal="left" vertical="center"/>
      <protection hidden="1"/>
    </xf>
    <xf numFmtId="38" fontId="35" fillId="19" borderId="133" xfId="34" applyFont="1" applyFill="1" applyBorder="1" applyAlignment="1" applyProtection="1">
      <alignment vertical="center"/>
      <protection locked="0"/>
    </xf>
    <xf numFmtId="38" fontId="35" fillId="19" borderId="85" xfId="34" applyFont="1" applyFill="1" applyBorder="1" applyAlignment="1" applyProtection="1">
      <alignment horizontal="right" vertical="center"/>
      <protection locked="0"/>
    </xf>
    <xf numFmtId="38" fontId="35" fillId="20" borderId="85" xfId="34" applyFont="1" applyFill="1" applyBorder="1" applyAlignment="1" applyProtection="1">
      <alignment horizontal="right" vertical="center"/>
      <protection hidden="1"/>
    </xf>
    <xf numFmtId="0" fontId="26" fillId="0" borderId="85" xfId="0" applyFont="1" applyFill="1" applyBorder="1" applyAlignment="1" applyProtection="1">
      <alignment horizontal="center" vertical="center"/>
      <protection hidden="1"/>
    </xf>
    <xf numFmtId="38" fontId="35" fillId="20" borderId="134" xfId="34" applyFont="1" applyFill="1" applyBorder="1" applyAlignment="1" applyProtection="1">
      <alignment horizontal="right" vertical="center"/>
      <protection hidden="1"/>
    </xf>
    <xf numFmtId="0" fontId="26" fillId="0" borderId="134" xfId="0" applyFont="1" applyFill="1" applyBorder="1" applyAlignment="1" applyProtection="1">
      <alignment horizontal="center" vertical="center"/>
      <protection hidden="1"/>
    </xf>
    <xf numFmtId="0" fontId="1" fillId="0" borderId="131" xfId="46" applyFont="1" applyFill="1" applyBorder="1" applyAlignment="1" applyProtection="1">
      <alignment vertical="center"/>
      <protection hidden="1"/>
    </xf>
    <xf numFmtId="0" fontId="1" fillId="0" borderId="93" xfId="46" applyFont="1" applyFill="1" applyBorder="1" applyAlignment="1" applyProtection="1">
      <alignment vertical="center"/>
      <protection hidden="1"/>
    </xf>
    <xf numFmtId="0" fontId="1" fillId="0" borderId="135" xfId="46" applyFont="1" applyFill="1" applyBorder="1" applyAlignment="1" applyProtection="1">
      <alignment vertical="center"/>
      <protection hidden="1"/>
    </xf>
    <xf numFmtId="0" fontId="1" fillId="0" borderId="84" xfId="0" applyFont="1" applyBorder="1" applyAlignment="1" applyProtection="1">
      <alignment horizontal="center" vertical="center" textRotation="255"/>
      <protection hidden="1"/>
    </xf>
    <xf numFmtId="0" fontId="1" fillId="0" borderId="84" xfId="46" applyFont="1" applyFill="1" applyBorder="1" applyAlignment="1" applyProtection="1">
      <alignment vertical="center"/>
      <protection hidden="1"/>
    </xf>
    <xf numFmtId="0" fontId="1" fillId="0" borderId="85" xfId="46" applyFont="1" applyFill="1" applyBorder="1" applyAlignment="1" applyProtection="1">
      <alignment vertical="center"/>
      <protection hidden="1"/>
    </xf>
    <xf numFmtId="0" fontId="88" fillId="18" borderId="122" xfId="0" applyFont="1" applyFill="1" applyBorder="1" applyAlignment="1" applyProtection="1">
      <alignment vertical="center"/>
      <protection hidden="1"/>
    </xf>
    <xf numFmtId="0" fontId="1" fillId="0" borderId="64" xfId="46" applyFont="1" applyFill="1" applyBorder="1" applyAlignment="1" applyProtection="1">
      <alignment vertical="center"/>
      <protection hidden="1"/>
    </xf>
    <xf numFmtId="38" fontId="35" fillId="20" borderId="136" xfId="34" applyFont="1" applyFill="1" applyBorder="1" applyAlignment="1" applyProtection="1">
      <alignment horizontal="right" vertical="center"/>
      <protection hidden="1"/>
    </xf>
    <xf numFmtId="0" fontId="26" fillId="0" borderId="136" xfId="0" applyFont="1" applyFill="1" applyBorder="1" applyAlignment="1" applyProtection="1">
      <alignment horizontal="center" vertical="center"/>
      <protection hidden="1"/>
    </xf>
    <xf numFmtId="0" fontId="0" fillId="0" borderId="0" xfId="0" applyProtection="1">
      <alignment vertical="center"/>
      <protection hidden="1"/>
    </xf>
    <xf numFmtId="0" fontId="89" fillId="0" borderId="58" xfId="46" applyFont="1" applyFill="1" applyBorder="1" applyAlignment="1" applyProtection="1">
      <alignment horizontal="centerContinuous" vertical="center"/>
      <protection hidden="1"/>
    </xf>
    <xf numFmtId="0" fontId="90" fillId="0" borderId="0" xfId="0" applyFont="1" applyProtection="1">
      <alignment vertical="center"/>
      <protection hidden="1"/>
    </xf>
    <xf numFmtId="0" fontId="89" fillId="0" borderId="26" xfId="46" applyFont="1" applyFill="1" applyBorder="1" applyAlignment="1" applyProtection="1">
      <alignment horizontal="centerContinuous" vertical="center"/>
      <protection hidden="1"/>
    </xf>
    <xf numFmtId="0" fontId="73" fillId="21" borderId="137" xfId="0" applyFont="1" applyFill="1" applyBorder="1" applyAlignment="1" applyProtection="1">
      <alignment vertical="center" wrapText="1"/>
      <protection hidden="1"/>
    </xf>
    <xf numFmtId="0" fontId="73" fillId="21" borderId="138" xfId="0" applyFont="1" applyFill="1" applyBorder="1" applyAlignment="1" applyProtection="1">
      <alignment vertical="center" wrapText="1"/>
      <protection hidden="1"/>
    </xf>
    <xf numFmtId="0" fontId="90" fillId="0" borderId="14" xfId="0" applyFont="1" applyFill="1" applyBorder="1" applyAlignment="1" applyProtection="1">
      <alignment horizontal="center" vertical="center"/>
      <protection hidden="1"/>
    </xf>
    <xf numFmtId="0" fontId="90" fillId="0" borderId="14" xfId="0" applyFont="1" applyFill="1" applyBorder="1" applyAlignment="1" applyProtection="1">
      <alignment horizontal="center" vertical="center" wrapText="1"/>
      <protection hidden="1"/>
    </xf>
    <xf numFmtId="0" fontId="90" fillId="20" borderId="14" xfId="0" applyFont="1" applyFill="1" applyBorder="1" applyAlignment="1" applyProtection="1">
      <alignment vertical="center"/>
      <protection hidden="1"/>
    </xf>
    <xf numFmtId="0" fontId="0" fillId="0" borderId="44" xfId="0" applyBorder="1" applyProtection="1">
      <alignment vertical="center"/>
      <protection hidden="1"/>
    </xf>
    <xf numFmtId="0" fontId="90" fillId="0" borderId="45" xfId="0" applyFont="1" applyBorder="1" applyProtection="1">
      <alignment vertical="center"/>
      <protection hidden="1"/>
    </xf>
    <xf numFmtId="0" fontId="0" fillId="0" borderId="46" xfId="0" applyBorder="1" applyProtection="1">
      <alignment vertical="center"/>
      <protection hidden="1"/>
    </xf>
    <xf numFmtId="0" fontId="11" fillId="0" borderId="14" xfId="0" applyFont="1" applyFill="1" applyBorder="1" applyAlignment="1" applyProtection="1">
      <alignment horizontal="center" vertical="center"/>
      <protection hidden="1"/>
    </xf>
    <xf numFmtId="0" fontId="90" fillId="19" borderId="14" xfId="0" applyFont="1" applyFill="1" applyBorder="1" applyAlignment="1" applyProtection="1">
      <alignment vertical="center"/>
      <protection locked="0"/>
    </xf>
    <xf numFmtId="0" fontId="90" fillId="19" borderId="14" xfId="0" applyFont="1" applyFill="1" applyBorder="1" applyProtection="1">
      <alignment vertical="center"/>
      <protection locked="0"/>
    </xf>
    <xf numFmtId="0" fontId="1" fillId="18" borderId="0" xfId="46" applyFont="1" applyFill="1" applyAlignment="1" applyProtection="1">
      <alignment vertical="center"/>
      <protection hidden="1"/>
    </xf>
    <xf numFmtId="0" fontId="1" fillId="18" borderId="131" xfId="0" applyFont="1" applyFill="1" applyBorder="1" applyAlignment="1" applyProtection="1">
      <alignment horizontal="center" vertical="center" textRotation="255"/>
      <protection hidden="1"/>
    </xf>
    <xf numFmtId="0" fontId="1" fillId="18" borderId="93" xfId="46" applyFont="1" applyFill="1" applyBorder="1" applyAlignment="1" applyProtection="1">
      <alignment vertical="center"/>
      <protection hidden="1"/>
    </xf>
    <xf numFmtId="38" fontId="35" fillId="18" borderId="56" xfId="34" applyFont="1" applyFill="1" applyBorder="1" applyAlignment="1" applyProtection="1">
      <alignment horizontal="right" vertical="center"/>
      <protection hidden="1"/>
    </xf>
    <xf numFmtId="0" fontId="26" fillId="18" borderId="56" xfId="0" applyFont="1" applyFill="1" applyBorder="1" applyAlignment="1" applyProtection="1">
      <alignment horizontal="center" vertical="center"/>
      <protection hidden="1"/>
    </xf>
    <xf numFmtId="0" fontId="1" fillId="18" borderId="135" xfId="46" applyFont="1" applyFill="1" applyBorder="1" applyAlignment="1" applyProtection="1">
      <alignment vertical="center"/>
      <protection hidden="1"/>
    </xf>
    <xf numFmtId="38" fontId="35" fillId="18" borderId="85" xfId="34" applyFont="1" applyFill="1" applyBorder="1" applyAlignment="1" applyProtection="1">
      <alignment horizontal="right" vertical="center"/>
      <protection hidden="1"/>
    </xf>
    <xf numFmtId="0" fontId="26" fillId="18" borderId="85" xfId="0" applyFont="1" applyFill="1" applyBorder="1" applyAlignment="1" applyProtection="1">
      <alignment horizontal="center" vertical="center"/>
      <protection hidden="1"/>
    </xf>
    <xf numFmtId="38" fontId="35" fillId="18" borderId="125" xfId="34" applyFont="1" applyFill="1" applyBorder="1" applyAlignment="1" applyProtection="1">
      <alignment vertical="center"/>
      <protection hidden="1"/>
    </xf>
    <xf numFmtId="38" fontId="35" fillId="18" borderId="67" xfId="34" applyFont="1" applyFill="1" applyBorder="1" applyAlignment="1" applyProtection="1">
      <alignment horizontal="right" vertical="center"/>
      <protection hidden="1"/>
    </xf>
    <xf numFmtId="38" fontId="35" fillId="18" borderId="139" xfId="34" applyFont="1" applyFill="1" applyBorder="1" applyAlignment="1" applyProtection="1">
      <alignment vertical="center"/>
      <protection hidden="1"/>
    </xf>
    <xf numFmtId="38" fontId="35" fillId="18" borderId="82" xfId="34" applyFont="1" applyFill="1" applyBorder="1" applyAlignment="1" applyProtection="1">
      <alignment horizontal="right" vertical="center"/>
      <protection hidden="1"/>
    </xf>
    <xf numFmtId="0" fontId="90" fillId="19" borderId="14" xfId="0" applyFont="1" applyFill="1" applyBorder="1" applyAlignment="1" applyProtection="1">
      <alignment vertical="center" wrapText="1"/>
      <protection locked="0"/>
    </xf>
    <xf numFmtId="0" fontId="40" fillId="0" borderId="23" xfId="46" applyFont="1" applyFill="1" applyBorder="1" applyAlignment="1" applyProtection="1">
      <alignment vertical="center"/>
      <protection hidden="1"/>
    </xf>
    <xf numFmtId="0" fontId="88" fillId="18" borderId="0" xfId="0" applyFont="1" applyFill="1" applyBorder="1" applyAlignment="1" applyProtection="1">
      <alignment horizontal="left" vertical="center"/>
      <protection hidden="1"/>
    </xf>
    <xf numFmtId="0" fontId="1" fillId="0" borderId="0" xfId="0" applyFont="1" applyFill="1" applyBorder="1" applyAlignment="1" applyProtection="1">
      <alignment horizontal="center"/>
      <protection hidden="1"/>
    </xf>
    <xf numFmtId="38" fontId="1" fillId="0" borderId="0" xfId="34" applyFont="1" applyFill="1" applyBorder="1" applyAlignment="1" applyProtection="1">
      <alignment horizontal="center"/>
      <protection hidden="1"/>
    </xf>
    <xf numFmtId="0" fontId="1" fillId="0" borderId="0" xfId="46" applyFont="1" applyFill="1" applyBorder="1" applyAlignment="1" applyProtection="1">
      <alignment horizontal="center" vertical="center"/>
      <protection hidden="1"/>
    </xf>
    <xf numFmtId="0" fontId="80" fillId="0" borderId="0" xfId="0" applyFont="1" applyBorder="1" applyAlignment="1" applyProtection="1">
      <alignment vertical="top" wrapText="1"/>
      <protection hidden="1"/>
    </xf>
    <xf numFmtId="0" fontId="1" fillId="0" borderId="140" xfId="46" applyFont="1" applyFill="1" applyBorder="1" applyAlignment="1" applyProtection="1">
      <alignment vertical="center"/>
      <protection hidden="1"/>
    </xf>
    <xf numFmtId="0" fontId="32" fillId="0" borderId="141" xfId="46" applyFont="1" applyFill="1" applyBorder="1" applyAlignment="1" applyProtection="1">
      <alignment vertical="center"/>
      <protection hidden="1"/>
    </xf>
    <xf numFmtId="38" fontId="1" fillId="0" borderId="142" xfId="34" applyFont="1" applyFill="1" applyBorder="1" applyAlignment="1" applyProtection="1">
      <protection hidden="1"/>
    </xf>
    <xf numFmtId="0" fontId="1" fillId="0" borderId="142" xfId="46" applyFont="1" applyFill="1" applyBorder="1" applyAlignment="1" applyProtection="1">
      <alignment vertical="center"/>
      <protection hidden="1"/>
    </xf>
    <xf numFmtId="0" fontId="1" fillId="0" borderId="142" xfId="0" applyFont="1" applyFill="1" applyBorder="1" applyAlignment="1" applyProtection="1">
      <protection hidden="1"/>
    </xf>
    <xf numFmtId="0" fontId="1" fillId="0" borderId="143" xfId="0" applyFont="1" applyFill="1" applyBorder="1" applyAlignment="1" applyProtection="1">
      <protection hidden="1"/>
    </xf>
    <xf numFmtId="0" fontId="1" fillId="0" borderId="144" xfId="46" applyFont="1" applyFill="1" applyBorder="1" applyAlignment="1" applyProtection="1">
      <alignment vertical="center"/>
      <protection hidden="1"/>
    </xf>
    <xf numFmtId="0" fontId="1" fillId="0" borderId="145" xfId="0" applyFont="1" applyFill="1" applyBorder="1" applyAlignment="1" applyProtection="1">
      <protection hidden="1"/>
    </xf>
    <xf numFmtId="0" fontId="1" fillId="0" borderId="146" xfId="46" applyFont="1" applyFill="1" applyBorder="1" applyAlignment="1" applyProtection="1">
      <alignment vertical="center"/>
      <protection hidden="1"/>
    </xf>
    <xf numFmtId="0" fontId="1" fillId="0" borderId="147" xfId="0" applyFont="1" applyFill="1" applyBorder="1" applyAlignment="1" applyProtection="1">
      <protection hidden="1"/>
    </xf>
    <xf numFmtId="38" fontId="1" fillId="0" borderId="147" xfId="34" applyFont="1" applyFill="1" applyBorder="1" applyAlignment="1" applyProtection="1">
      <protection hidden="1"/>
    </xf>
    <xf numFmtId="0" fontId="1" fillId="0" borderId="147" xfId="46" applyFont="1" applyFill="1" applyBorder="1" applyAlignment="1" applyProtection="1">
      <alignment vertical="center"/>
      <protection hidden="1"/>
    </xf>
    <xf numFmtId="0" fontId="1" fillId="0" borderId="148" xfId="0" applyFont="1" applyFill="1" applyBorder="1" applyAlignment="1" applyProtection="1">
      <protection hidden="1"/>
    </xf>
    <xf numFmtId="0" fontId="1" fillId="0" borderId="140" xfId="0" applyFont="1" applyFill="1" applyBorder="1" applyAlignment="1" applyProtection="1">
      <protection hidden="1"/>
    </xf>
    <xf numFmtId="0" fontId="32" fillId="0" borderId="142" xfId="46" applyFont="1" applyFill="1" applyBorder="1" applyAlignment="1" applyProtection="1">
      <alignment vertical="center"/>
      <protection hidden="1"/>
    </xf>
    <xf numFmtId="0" fontId="1" fillId="0" borderId="142" xfId="0" applyFont="1" applyFill="1" applyBorder="1" applyAlignment="1" applyProtection="1">
      <alignment horizontal="right" vertical="center"/>
      <protection hidden="1"/>
    </xf>
    <xf numFmtId="0" fontId="1" fillId="0" borderId="144" xfId="0" applyFont="1" applyFill="1" applyBorder="1" applyAlignment="1" applyProtection="1">
      <protection hidden="1"/>
    </xf>
    <xf numFmtId="0" fontId="1" fillId="18" borderId="144" xfId="46" applyFont="1" applyFill="1" applyBorder="1" applyAlignment="1" applyProtection="1">
      <alignment vertical="center"/>
      <protection hidden="1"/>
    </xf>
    <xf numFmtId="0" fontId="1" fillId="18" borderId="145" xfId="0" applyFont="1" applyFill="1" applyBorder="1" applyAlignment="1" applyProtection="1">
      <protection hidden="1"/>
    </xf>
    <xf numFmtId="0" fontId="1" fillId="0" borderId="0" xfId="0" applyFont="1" applyFill="1" applyBorder="1" applyAlignment="1" applyProtection="1">
      <alignment horizontal="center" vertical="center" textRotation="255"/>
      <protection hidden="1"/>
    </xf>
    <xf numFmtId="38" fontId="35" fillId="0" borderId="0" xfId="34" applyFont="1" applyFill="1" applyBorder="1" applyAlignment="1" applyProtection="1">
      <alignment vertical="center"/>
      <protection locked="0"/>
    </xf>
    <xf numFmtId="38" fontId="35" fillId="0" borderId="0" xfId="34" applyFont="1" applyFill="1" applyBorder="1" applyAlignment="1" applyProtection="1">
      <alignment horizontal="right" vertical="center"/>
      <protection locked="0"/>
    </xf>
    <xf numFmtId="38" fontId="35" fillId="0" borderId="0" xfId="34" applyFont="1" applyFill="1" applyBorder="1" applyAlignment="1" applyProtection="1">
      <alignment horizontal="right" vertical="center"/>
      <protection hidden="1"/>
    </xf>
    <xf numFmtId="0" fontId="1" fillId="0" borderId="144" xfId="0" applyFont="1" applyFill="1" applyBorder="1" applyAlignment="1" applyProtection="1">
      <alignment vertical="center"/>
      <protection hidden="1"/>
    </xf>
    <xf numFmtId="0" fontId="66" fillId="0" borderId="0" xfId="46" applyFont="1" applyFill="1" applyBorder="1" applyAlignment="1" applyProtection="1">
      <alignment vertical="center"/>
      <protection hidden="1"/>
    </xf>
    <xf numFmtId="0" fontId="1" fillId="0" borderId="145" xfId="0" applyFont="1" applyFill="1" applyBorder="1" applyAlignment="1" applyProtection="1">
      <alignment vertical="center"/>
      <protection hidden="1"/>
    </xf>
    <xf numFmtId="0" fontId="1" fillId="0" borderId="146" xfId="0" applyFont="1" applyFill="1" applyBorder="1" applyAlignment="1" applyProtection="1">
      <alignment vertical="center"/>
      <protection hidden="1"/>
    </xf>
    <xf numFmtId="0" fontId="1" fillId="0" borderId="148" xfId="0" applyFont="1" applyFill="1" applyBorder="1" applyAlignment="1" applyProtection="1">
      <alignment vertical="center"/>
      <protection hidden="1"/>
    </xf>
    <xf numFmtId="0" fontId="46" fillId="21" borderId="17" xfId="0" applyFont="1" applyFill="1" applyBorder="1" applyAlignment="1" applyProtection="1">
      <alignment vertical="center" wrapText="1"/>
      <protection hidden="1"/>
    </xf>
    <xf numFmtId="0" fontId="46" fillId="21" borderId="0" xfId="0" applyFont="1" applyFill="1" applyBorder="1" applyAlignment="1" applyProtection="1">
      <alignment vertical="center" wrapText="1"/>
      <protection hidden="1"/>
    </xf>
    <xf numFmtId="0" fontId="46" fillId="21" borderId="137" xfId="0" applyFont="1" applyFill="1" applyBorder="1" applyAlignment="1" applyProtection="1">
      <alignment vertical="center" wrapText="1"/>
      <protection hidden="1"/>
    </xf>
    <xf numFmtId="0" fontId="44" fillId="21" borderId="0" xfId="0" applyFont="1" applyFill="1" applyBorder="1" applyAlignment="1" applyProtection="1">
      <alignment vertical="center"/>
      <protection hidden="1"/>
    </xf>
    <xf numFmtId="0" fontId="1" fillId="0" borderId="85" xfId="0" applyFont="1" applyFill="1" applyBorder="1" applyAlignment="1" applyProtection="1">
      <alignment horizontal="center" vertical="center" textRotation="255"/>
      <protection hidden="1"/>
    </xf>
    <xf numFmtId="0" fontId="26" fillId="21" borderId="17" xfId="0" applyFont="1" applyFill="1" applyBorder="1" applyAlignment="1" applyProtection="1">
      <alignment vertical="top" wrapText="1"/>
      <protection hidden="1"/>
    </xf>
    <xf numFmtId="0" fontId="26" fillId="21" borderId="149" xfId="0" applyFont="1" applyFill="1" applyBorder="1" applyAlignment="1" applyProtection="1">
      <alignment vertical="top" wrapText="1"/>
      <protection hidden="1"/>
    </xf>
    <xf numFmtId="0" fontId="91" fillId="0" borderId="0" xfId="46" applyFont="1" applyFill="1" applyAlignment="1" applyProtection="1">
      <alignment vertical="center"/>
      <protection hidden="1"/>
    </xf>
    <xf numFmtId="0" fontId="29" fillId="21" borderId="0" xfId="0" applyFont="1" applyFill="1" applyBorder="1" applyAlignment="1" applyProtection="1">
      <alignment vertical="top" wrapText="1"/>
      <protection hidden="1"/>
    </xf>
    <xf numFmtId="0" fontId="29" fillId="21" borderId="137" xfId="0" applyFont="1" applyFill="1" applyBorder="1" applyAlignment="1" applyProtection="1">
      <alignment vertical="top" wrapText="1"/>
      <protection hidden="1"/>
    </xf>
    <xf numFmtId="0" fontId="29" fillId="21" borderId="0" xfId="0" applyFont="1" applyFill="1" applyBorder="1" applyAlignment="1" applyProtection="1">
      <alignment vertical="top"/>
      <protection hidden="1"/>
    </xf>
    <xf numFmtId="0" fontId="49" fillId="21" borderId="0" xfId="0" applyFont="1" applyFill="1" applyBorder="1" applyAlignment="1" applyProtection="1">
      <alignment horizontal="right" vertical="top" wrapText="1"/>
      <protection hidden="1"/>
    </xf>
    <xf numFmtId="0" fontId="49" fillId="21" borderId="150" xfId="0" applyFont="1" applyFill="1" applyBorder="1" applyAlignment="1" applyProtection="1">
      <alignment horizontal="right" vertical="top" wrapText="1"/>
      <protection hidden="1"/>
    </xf>
    <xf numFmtId="0" fontId="1" fillId="0" borderId="0" xfId="45"/>
    <xf numFmtId="0" fontId="2" fillId="0" borderId="0" xfId="47">
      <alignment vertical="center"/>
    </xf>
    <xf numFmtId="0" fontId="92" fillId="0" borderId="0" xfId="45" applyFont="1" applyAlignment="1">
      <alignment vertical="center"/>
    </xf>
    <xf numFmtId="0" fontId="1" fillId="0" borderId="0" xfId="45" applyFont="1" applyAlignment="1">
      <alignment vertical="center"/>
    </xf>
    <xf numFmtId="0" fontId="40" fillId="0" borderId="0" xfId="45" applyFont="1" applyBorder="1" applyAlignment="1">
      <alignment vertical="center"/>
    </xf>
    <xf numFmtId="0" fontId="63" fillId="0" borderId="0" xfId="45" applyFont="1" applyAlignment="1">
      <alignment horizontal="left" vertical="center" wrapText="1" indent="1"/>
    </xf>
    <xf numFmtId="0" fontId="40" fillId="0" borderId="0" xfId="45" applyFont="1" applyBorder="1" applyAlignment="1">
      <alignment vertical="center" wrapText="1"/>
    </xf>
    <xf numFmtId="0" fontId="2" fillId="0" borderId="0" xfId="47" applyProtection="1">
      <alignment vertical="center"/>
    </xf>
    <xf numFmtId="0" fontId="11" fillId="0" borderId="0" xfId="48" applyFont="1" applyBorder="1" applyAlignment="1" applyProtection="1">
      <alignment horizontal="left" vertical="center" indent="1"/>
    </xf>
    <xf numFmtId="0" fontId="1" fillId="0" borderId="0" xfId="45" applyProtection="1"/>
    <xf numFmtId="0" fontId="92" fillId="0" borderId="0" xfId="45" applyFont="1" applyAlignment="1" applyProtection="1">
      <alignment vertical="center"/>
    </xf>
    <xf numFmtId="0" fontId="1" fillId="0" borderId="0" xfId="45" applyFont="1" applyAlignment="1" applyProtection="1">
      <alignment vertical="center"/>
    </xf>
    <xf numFmtId="0" fontId="1" fillId="0" borderId="0" xfId="45" applyFont="1" applyAlignment="1" applyProtection="1">
      <alignment horizontal="left" vertical="center" indent="1"/>
    </xf>
    <xf numFmtId="0" fontId="40" fillId="0" borderId="0" xfId="45" applyFont="1" applyBorder="1" applyAlignment="1" applyProtection="1">
      <alignment vertical="center"/>
    </xf>
    <xf numFmtId="0" fontId="63" fillId="0" borderId="0" xfId="45" applyFont="1" applyAlignment="1" applyProtection="1">
      <alignment horizontal="left" vertical="center" wrapText="1" indent="1"/>
    </xf>
    <xf numFmtId="0" fontId="40" fillId="0" borderId="0" xfId="45" applyFont="1" applyBorder="1" applyAlignment="1" applyProtection="1">
      <alignment vertical="center" wrapText="1"/>
    </xf>
    <xf numFmtId="0" fontId="40" fillId="0" borderId="0" xfId="45" applyFont="1" applyAlignment="1" applyProtection="1">
      <alignment horizontal="left" vertical="center"/>
    </xf>
    <xf numFmtId="0" fontId="40" fillId="0" borderId="0" xfId="45" applyFont="1" applyAlignment="1" applyProtection="1">
      <alignment vertical="center"/>
    </xf>
    <xf numFmtId="0" fontId="86" fillId="0" borderId="0" xfId="52" applyFont="1" applyAlignment="1" applyProtection="1">
      <alignment vertical="center"/>
    </xf>
    <xf numFmtId="0" fontId="40" fillId="0" borderId="122" xfId="45" applyFont="1" applyBorder="1" applyAlignment="1" applyProtection="1">
      <alignment vertical="center"/>
    </xf>
    <xf numFmtId="0" fontId="2" fillId="0" borderId="58" xfId="47" applyBorder="1" applyProtection="1">
      <alignment vertical="center"/>
    </xf>
    <xf numFmtId="0" fontId="2" fillId="0" borderId="24" xfId="47" applyBorder="1" applyProtection="1">
      <alignment vertical="center"/>
    </xf>
    <xf numFmtId="0" fontId="2" fillId="0" borderId="131" xfId="47" applyBorder="1" applyProtection="1">
      <alignment vertical="center"/>
    </xf>
    <xf numFmtId="0" fontId="1" fillId="0" borderId="122" xfId="45" applyFont="1" applyBorder="1" applyAlignment="1" applyProtection="1">
      <alignment vertical="center"/>
    </xf>
    <xf numFmtId="0" fontId="63" fillId="0" borderId="58" xfId="45" applyFont="1" applyBorder="1" applyAlignment="1" applyProtection="1">
      <alignment horizontal="left" vertical="center" wrapText="1" indent="1"/>
    </xf>
    <xf numFmtId="0" fontId="63" fillId="0" borderId="24" xfId="45" applyFont="1" applyBorder="1" applyAlignment="1" applyProtection="1">
      <alignment horizontal="left" vertical="center" wrapText="1" indent="1"/>
    </xf>
    <xf numFmtId="0" fontId="63" fillId="0" borderId="58" xfId="45" applyFont="1" applyBorder="1" applyAlignment="1" applyProtection="1">
      <alignment horizontal="left" vertical="center" wrapText="1"/>
    </xf>
    <xf numFmtId="0" fontId="1" fillId="0" borderId="58" xfId="45" applyBorder="1" applyProtection="1"/>
    <xf numFmtId="0" fontId="40" fillId="0" borderId="24" xfId="45" applyFont="1" applyBorder="1" applyAlignment="1" applyProtection="1">
      <alignment vertical="center" wrapText="1"/>
    </xf>
    <xf numFmtId="0" fontId="1" fillId="0" borderId="58" xfId="45" applyFont="1" applyBorder="1" applyAlignment="1" applyProtection="1">
      <alignment vertical="center"/>
    </xf>
    <xf numFmtId="0" fontId="1" fillId="0" borderId="122" xfId="45" applyBorder="1" applyAlignment="1" applyProtection="1">
      <alignment vertical="center"/>
    </xf>
    <xf numFmtId="0" fontId="40" fillId="0" borderId="0" xfId="0" applyFont="1" applyFill="1" applyAlignment="1">
      <alignment vertical="center"/>
    </xf>
    <xf numFmtId="0" fontId="40" fillId="0" borderId="0" xfId="0" applyFont="1" applyFill="1" applyAlignment="1">
      <alignment horizontal="left" vertical="center"/>
    </xf>
    <xf numFmtId="179" fontId="40" fillId="0" borderId="0" xfId="0" applyNumberFormat="1" applyFont="1" applyFill="1" applyBorder="1" applyAlignment="1">
      <alignment horizontal="left" vertical="center"/>
    </xf>
    <xf numFmtId="0" fontId="0" fillId="19" borderId="14" xfId="0" applyFont="1" applyFill="1" applyBorder="1" applyAlignment="1" applyProtection="1">
      <alignment vertical="center" wrapText="1"/>
      <protection locked="0"/>
    </xf>
    <xf numFmtId="0" fontId="85" fillId="0" borderId="0" xfId="0" applyFont="1" applyBorder="1" applyAlignment="1">
      <alignment horizontal="left" vertical="center"/>
    </xf>
    <xf numFmtId="0" fontId="43" fillId="0" borderId="0" xfId="0" applyFont="1" applyAlignment="1">
      <alignment vertical="center"/>
    </xf>
    <xf numFmtId="179" fontId="40" fillId="0" borderId="0" xfId="0" applyNumberFormat="1" applyFont="1">
      <alignment vertical="center"/>
    </xf>
    <xf numFmtId="3" fontId="65" fillId="23" borderId="14" xfId="0" applyNumberFormat="1" applyFont="1" applyFill="1" applyBorder="1" applyAlignment="1" applyProtection="1">
      <alignment vertical="center"/>
      <protection locked="0"/>
    </xf>
    <xf numFmtId="0" fontId="24" fillId="24" borderId="0" xfId="0" applyFont="1" applyFill="1" applyAlignment="1" applyProtection="1">
      <alignment vertical="center"/>
      <protection hidden="1"/>
    </xf>
    <xf numFmtId="0" fontId="26" fillId="24" borderId="0" xfId="0" applyFont="1" applyFill="1" applyBorder="1" applyAlignment="1" applyProtection="1">
      <alignment vertical="top"/>
      <protection hidden="1"/>
    </xf>
    <xf numFmtId="0" fontId="1" fillId="24" borderId="0" xfId="0" applyFont="1" applyFill="1" applyAlignment="1" applyProtection="1">
      <alignment vertical="center"/>
      <protection hidden="1"/>
    </xf>
    <xf numFmtId="0" fontId="1" fillId="24" borderId="0" xfId="0" applyFont="1" applyFill="1" applyBorder="1" applyAlignment="1" applyProtection="1">
      <alignment vertical="center"/>
      <protection hidden="1"/>
    </xf>
    <xf numFmtId="0" fontId="11" fillId="24" borderId="0" xfId="0" applyFont="1" applyFill="1" applyBorder="1" applyAlignment="1" applyProtection="1">
      <alignment horizontal="center" vertical="center"/>
      <protection hidden="1"/>
    </xf>
    <xf numFmtId="0" fontId="31" fillId="24" borderId="14" xfId="0" applyFont="1" applyFill="1" applyBorder="1" applyAlignment="1" applyProtection="1">
      <alignment vertical="center"/>
      <protection hidden="1"/>
    </xf>
    <xf numFmtId="0" fontId="37" fillId="24" borderId="0" xfId="51" applyFont="1" applyFill="1" applyBorder="1" applyAlignment="1" applyProtection="1">
      <protection hidden="1"/>
    </xf>
    <xf numFmtId="0" fontId="37" fillId="24" borderId="0" xfId="51" applyFont="1" applyFill="1" applyBorder="1" applyProtection="1">
      <protection hidden="1"/>
    </xf>
    <xf numFmtId="0" fontId="1" fillId="24" borderId="47" xfId="0" applyFont="1" applyFill="1" applyBorder="1" applyAlignment="1" applyProtection="1">
      <alignment vertical="center"/>
      <protection hidden="1"/>
    </xf>
    <xf numFmtId="0" fontId="42" fillId="24" borderId="13" xfId="53" applyFont="1" applyFill="1" applyBorder="1" applyProtection="1">
      <alignment vertical="center"/>
    </xf>
    <xf numFmtId="0" fontId="1" fillId="24" borderId="13" xfId="0" applyFont="1" applyFill="1" applyBorder="1" applyAlignment="1" applyProtection="1">
      <alignment vertical="center"/>
      <protection hidden="1"/>
    </xf>
    <xf numFmtId="0" fontId="40" fillId="24" borderId="13" xfId="53" applyFont="1" applyFill="1" applyBorder="1" applyProtection="1">
      <alignment vertical="center"/>
    </xf>
    <xf numFmtId="0" fontId="40" fillId="24" borderId="13" xfId="53" applyFont="1" applyFill="1" applyBorder="1" applyAlignment="1" applyProtection="1">
      <alignment horizontal="center" vertical="center"/>
    </xf>
    <xf numFmtId="0" fontId="24" fillId="24" borderId="13" xfId="0" applyFont="1" applyFill="1" applyBorder="1" applyAlignment="1" applyProtection="1">
      <alignment vertical="center"/>
      <protection hidden="1"/>
    </xf>
    <xf numFmtId="0" fontId="24" fillId="24" borderId="48" xfId="0" applyFont="1" applyFill="1" applyBorder="1" applyAlignment="1" applyProtection="1">
      <alignment vertical="center"/>
      <protection hidden="1"/>
    </xf>
    <xf numFmtId="0" fontId="40" fillId="24" borderId="0" xfId="53" applyFont="1" applyFill="1" applyBorder="1" applyAlignment="1" applyProtection="1">
      <alignment horizontal="center" vertical="center"/>
      <protection hidden="1"/>
    </xf>
    <xf numFmtId="0" fontId="1" fillId="24" borderId="0" xfId="0" applyFont="1" applyFill="1" applyBorder="1" applyAlignment="1" applyProtection="1">
      <alignment horizontal="center" vertical="center"/>
      <protection hidden="1"/>
    </xf>
    <xf numFmtId="0" fontId="31" fillId="24" borderId="49" xfId="0" applyFont="1" applyFill="1" applyBorder="1" applyAlignment="1" applyProtection="1">
      <alignment vertical="center"/>
      <protection hidden="1"/>
    </xf>
    <xf numFmtId="0" fontId="31" fillId="24" borderId="0" xfId="0" applyFont="1" applyFill="1" applyBorder="1" applyAlignment="1" applyProtection="1">
      <alignment vertical="center"/>
      <protection hidden="1"/>
    </xf>
    <xf numFmtId="0" fontId="1" fillId="24" borderId="50" xfId="0" applyFont="1" applyFill="1" applyBorder="1" applyAlignment="1" applyProtection="1">
      <alignment vertical="center"/>
      <protection hidden="1"/>
    </xf>
    <xf numFmtId="0" fontId="40" fillId="24" borderId="0" xfId="0" applyFont="1" applyFill="1" applyBorder="1" applyAlignment="1" applyProtection="1">
      <alignment vertical="center"/>
      <protection hidden="1"/>
    </xf>
    <xf numFmtId="0" fontId="40" fillId="24" borderId="0" xfId="53" applyFont="1" applyFill="1" applyBorder="1" applyAlignment="1" applyProtection="1">
      <alignment horizontal="left" vertical="center"/>
    </xf>
    <xf numFmtId="0" fontId="40" fillId="24" borderId="0" xfId="53" applyFont="1" applyFill="1" applyBorder="1" applyProtection="1">
      <alignment vertical="center"/>
    </xf>
    <xf numFmtId="0" fontId="1" fillId="24" borderId="0" xfId="53" applyFont="1" applyFill="1" applyBorder="1" applyAlignment="1" applyProtection="1">
      <alignment horizontal="center" vertical="center"/>
    </xf>
    <xf numFmtId="0" fontId="1" fillId="24" borderId="0" xfId="53" applyFont="1" applyFill="1" applyBorder="1" applyAlignment="1" applyProtection="1">
      <alignment vertical="center"/>
    </xf>
    <xf numFmtId="0" fontId="24" fillId="24" borderId="0" xfId="0" applyFont="1" applyFill="1" applyBorder="1" applyAlignment="1" applyProtection="1">
      <alignment vertical="center"/>
      <protection hidden="1"/>
    </xf>
    <xf numFmtId="0" fontId="24" fillId="24" borderId="51" xfId="0" applyFont="1" applyFill="1" applyBorder="1" applyAlignment="1" applyProtection="1">
      <alignment vertical="center"/>
      <protection hidden="1"/>
    </xf>
    <xf numFmtId="0" fontId="42" fillId="24" borderId="0" xfId="53" applyFont="1" applyFill="1" applyBorder="1" applyProtection="1">
      <alignment vertical="center"/>
    </xf>
    <xf numFmtId="0" fontId="40" fillId="24" borderId="0" xfId="53" applyFont="1" applyFill="1" applyBorder="1" applyAlignment="1" applyProtection="1">
      <alignment horizontal="center" vertical="center"/>
    </xf>
    <xf numFmtId="0" fontId="43" fillId="24" borderId="0" xfId="53" applyFont="1" applyFill="1" applyBorder="1" applyAlignment="1" applyProtection="1">
      <alignment horizontal="center" vertical="center"/>
    </xf>
    <xf numFmtId="0" fontId="0" fillId="24" borderId="0" xfId="0" applyFill="1" applyBorder="1" applyAlignment="1"/>
    <xf numFmtId="14" fontId="31" fillId="24" borderId="14" xfId="0" applyNumberFormat="1" applyFont="1" applyFill="1" applyBorder="1" applyAlignment="1" applyProtection="1">
      <alignment horizontal="center" vertical="center"/>
      <protection hidden="1"/>
    </xf>
    <xf numFmtId="0" fontId="25" fillId="24" borderId="0" xfId="0" applyFont="1" applyFill="1" applyBorder="1" applyAlignment="1" applyProtection="1">
      <alignment vertical="center"/>
      <protection hidden="1"/>
    </xf>
    <xf numFmtId="38" fontId="40" fillId="24" borderId="14" xfId="34" applyFont="1" applyFill="1" applyBorder="1" applyAlignment="1" applyProtection="1">
      <alignment horizontal="center" vertical="center"/>
      <protection hidden="1"/>
    </xf>
    <xf numFmtId="0" fontId="44" fillId="24" borderId="0" xfId="0" applyFont="1" applyFill="1" applyBorder="1" applyAlignment="1" applyProtection="1">
      <alignment vertical="center"/>
      <protection hidden="1"/>
    </xf>
    <xf numFmtId="14" fontId="31" fillId="24" borderId="24" xfId="0" applyNumberFormat="1" applyFont="1" applyFill="1" applyBorder="1" applyAlignment="1" applyProtection="1">
      <alignment horizontal="center" vertical="center"/>
      <protection hidden="1"/>
    </xf>
    <xf numFmtId="0" fontId="1" fillId="24" borderId="52" xfId="0" applyFont="1" applyFill="1" applyBorder="1" applyAlignment="1" applyProtection="1">
      <alignment vertical="center"/>
      <protection hidden="1"/>
    </xf>
    <xf numFmtId="0" fontId="24" fillId="24" borderId="53" xfId="0" applyFont="1" applyFill="1" applyBorder="1" applyAlignment="1" applyProtection="1">
      <alignment vertical="center"/>
      <protection hidden="1"/>
    </xf>
    <xf numFmtId="0" fontId="24" fillId="24" borderId="54" xfId="0" applyFont="1" applyFill="1" applyBorder="1" applyAlignment="1" applyProtection="1">
      <alignment vertical="center"/>
      <protection hidden="1"/>
    </xf>
    <xf numFmtId="0" fontId="40" fillId="0" borderId="197" xfId="57" applyFont="1" applyBorder="1" applyAlignment="1">
      <alignment vertical="center"/>
    </xf>
    <xf numFmtId="0" fontId="43" fillId="0" borderId="198" xfId="57" applyFont="1" applyBorder="1" applyAlignment="1">
      <alignment vertical="center"/>
    </xf>
    <xf numFmtId="0" fontId="40" fillId="0" borderId="199" xfId="57" applyFont="1" applyBorder="1" applyAlignment="1">
      <alignment vertical="center"/>
    </xf>
    <xf numFmtId="0" fontId="40" fillId="0" borderId="200" xfId="57" applyFont="1" applyBorder="1" applyAlignment="1">
      <alignment vertical="center"/>
    </xf>
    <xf numFmtId="0" fontId="40" fillId="0" borderId="201" xfId="57" applyFont="1" applyBorder="1" applyAlignment="1">
      <alignment vertical="center"/>
    </xf>
    <xf numFmtId="0" fontId="97" fillId="0" borderId="0" xfId="57" applyFont="1" applyAlignment="1">
      <alignment vertical="top"/>
    </xf>
    <xf numFmtId="0" fontId="63" fillId="0" borderId="0" xfId="57" applyFont="1" applyAlignment="1">
      <alignment vertical="top"/>
    </xf>
    <xf numFmtId="0" fontId="1" fillId="0" borderId="0" xfId="57" applyAlignment="1">
      <alignment vertical="center"/>
    </xf>
    <xf numFmtId="0" fontId="1" fillId="0" borderId="0" xfId="57" applyAlignment="1">
      <alignment vertical="top" wrapText="1"/>
    </xf>
    <xf numFmtId="0" fontId="43" fillId="0" borderId="200" xfId="57" applyFont="1" applyBorder="1" applyAlignment="1">
      <alignment vertical="center"/>
    </xf>
    <xf numFmtId="0" fontId="43" fillId="0" borderId="202" xfId="57" applyFont="1" applyBorder="1" applyAlignment="1">
      <alignment vertical="center"/>
    </xf>
    <xf numFmtId="0" fontId="40" fillId="0" borderId="204" xfId="57" applyFont="1" applyBorder="1" applyAlignment="1">
      <alignment vertical="center"/>
    </xf>
    <xf numFmtId="0" fontId="1" fillId="0" borderId="14" xfId="57" applyBorder="1" applyAlignment="1">
      <alignment vertical="center"/>
    </xf>
    <xf numFmtId="0" fontId="1" fillId="23" borderId="14" xfId="57" applyFill="1" applyBorder="1" applyAlignment="1" applyProtection="1">
      <alignment vertical="top" wrapText="1"/>
      <protection locked="0"/>
    </xf>
    <xf numFmtId="0" fontId="97" fillId="0" borderId="0" xfId="57" applyFont="1" applyAlignment="1">
      <alignment vertical="top" wrapText="1"/>
    </xf>
    <xf numFmtId="0" fontId="97" fillId="0" borderId="0" xfId="57" applyFont="1" applyAlignment="1">
      <alignment vertical="top"/>
    </xf>
    <xf numFmtId="0" fontId="97" fillId="0" borderId="203" xfId="57" applyFont="1" applyBorder="1" applyAlignment="1">
      <alignment vertical="top"/>
    </xf>
    <xf numFmtId="179" fontId="85" fillId="0" borderId="0" xfId="0" applyNumberFormat="1" applyFont="1" applyAlignment="1">
      <alignment horizontal="right" vertical="center"/>
    </xf>
    <xf numFmtId="179" fontId="85" fillId="0" borderId="0" xfId="0" applyNumberFormat="1" applyFont="1" applyBorder="1" applyAlignment="1">
      <alignment horizontal="right" vertical="center"/>
    </xf>
    <xf numFmtId="0" fontId="63" fillId="0" borderId="0" xfId="57" applyFont="1" applyAlignment="1">
      <alignment vertical="top" wrapText="1"/>
    </xf>
    <xf numFmtId="0" fontId="40" fillId="24" borderId="0" xfId="0" applyFont="1" applyFill="1" applyBorder="1" applyAlignment="1" applyProtection="1">
      <alignment vertical="center" wrapText="1"/>
      <protection hidden="1"/>
    </xf>
    <xf numFmtId="0" fontId="1" fillId="0" borderId="27" xfId="0" applyFont="1" applyFill="1" applyBorder="1" applyAlignment="1" applyProtection="1">
      <alignment horizontal="center" vertical="center"/>
      <protection hidden="1"/>
    </xf>
    <xf numFmtId="0" fontId="1" fillId="0" borderId="121" xfId="0" applyFont="1" applyFill="1" applyBorder="1" applyAlignment="1" applyProtection="1">
      <alignment horizontal="center" vertical="center"/>
      <protection hidden="1"/>
    </xf>
    <xf numFmtId="0" fontId="1" fillId="0" borderId="28" xfId="0" applyFont="1" applyFill="1" applyBorder="1" applyAlignment="1" applyProtection="1">
      <alignment horizontal="left" vertical="center" wrapText="1"/>
      <protection hidden="1"/>
    </xf>
    <xf numFmtId="0" fontId="1" fillId="0" borderId="41" xfId="0" applyFont="1" applyFill="1" applyBorder="1" applyAlignment="1" applyProtection="1">
      <alignment horizontal="left" vertical="center"/>
      <protection hidden="1"/>
    </xf>
    <xf numFmtId="0" fontId="1" fillId="0" borderId="28" xfId="0" applyFont="1" applyFill="1" applyBorder="1" applyAlignment="1" applyProtection="1">
      <alignment horizontal="left" vertical="center"/>
      <protection hidden="1"/>
    </xf>
    <xf numFmtId="0" fontId="1" fillId="0" borderId="29" xfId="0" applyFont="1" applyFill="1" applyBorder="1" applyAlignment="1" applyProtection="1">
      <alignment horizontal="left" vertical="center"/>
      <protection hidden="1"/>
    </xf>
    <xf numFmtId="0" fontId="29" fillId="19" borderId="155" xfId="0" applyFont="1" applyFill="1" applyBorder="1" applyAlignment="1" applyProtection="1">
      <alignment vertical="center" wrapText="1"/>
      <protection hidden="1"/>
    </xf>
    <xf numFmtId="0" fontId="29" fillId="19" borderId="156" xfId="0" applyFont="1" applyFill="1" applyBorder="1" applyAlignment="1" applyProtection="1">
      <alignment vertical="center" wrapText="1"/>
      <protection hidden="1"/>
    </xf>
    <xf numFmtId="0" fontId="29" fillId="19" borderId="157" xfId="0" applyFont="1" applyFill="1" applyBorder="1" applyAlignment="1" applyProtection="1">
      <alignment vertical="center" wrapText="1"/>
      <protection hidden="1"/>
    </xf>
    <xf numFmtId="0" fontId="40" fillId="19" borderId="122" xfId="53" applyFont="1" applyFill="1" applyBorder="1" applyAlignment="1" applyProtection="1">
      <alignment horizontal="center" vertical="center" wrapText="1"/>
      <protection locked="0"/>
    </xf>
    <xf numFmtId="0" fontId="40" fillId="19" borderId="24" xfId="53" applyFont="1" applyFill="1" applyBorder="1" applyAlignment="1" applyProtection="1">
      <alignment horizontal="center" vertical="center" wrapText="1"/>
      <protection locked="0"/>
    </xf>
    <xf numFmtId="0" fontId="0" fillId="19" borderId="58" xfId="0" applyFont="1" applyFill="1" applyBorder="1" applyAlignment="1" applyProtection="1">
      <alignment vertical="center" shrinkToFit="1"/>
      <protection locked="0"/>
    </xf>
    <xf numFmtId="0" fontId="35" fillId="19" borderId="58" xfId="0" applyFont="1" applyFill="1" applyBorder="1" applyAlignment="1" applyProtection="1">
      <alignment vertical="center" shrinkToFit="1"/>
      <protection locked="0"/>
    </xf>
    <xf numFmtId="0" fontId="35" fillId="19" borderId="24" xfId="0" applyFont="1" applyFill="1" applyBorder="1" applyAlignment="1" applyProtection="1">
      <alignment vertical="center" shrinkToFit="1"/>
      <protection locked="0"/>
    </xf>
    <xf numFmtId="0" fontId="1" fillId="19" borderId="58" xfId="0" applyFont="1" applyFill="1" applyBorder="1" applyAlignment="1" applyProtection="1">
      <alignment vertical="center" shrinkToFit="1"/>
      <protection locked="0"/>
    </xf>
    <xf numFmtId="0" fontId="30" fillId="0" borderId="149" xfId="0" applyFont="1" applyFill="1" applyBorder="1" applyAlignment="1" applyProtection="1">
      <alignment vertical="center" wrapText="1"/>
      <protection hidden="1"/>
    </xf>
    <xf numFmtId="0" fontId="30" fillId="0" borderId="150" xfId="0" applyFont="1" applyFill="1" applyBorder="1" applyAlignment="1" applyProtection="1">
      <alignment vertical="center" wrapText="1"/>
      <protection hidden="1"/>
    </xf>
    <xf numFmtId="0" fontId="30" fillId="0" borderId="158" xfId="0" applyFont="1" applyFill="1" applyBorder="1" applyAlignment="1" applyProtection="1">
      <alignment vertical="center" wrapText="1"/>
      <protection hidden="1"/>
    </xf>
    <xf numFmtId="0" fontId="1" fillId="19" borderId="58" xfId="0" applyFont="1" applyFill="1" applyBorder="1" applyAlignment="1" applyProtection="1">
      <alignment horizontal="left" vertical="center"/>
      <protection locked="0"/>
    </xf>
    <xf numFmtId="0" fontId="1" fillId="19" borderId="24" xfId="0" applyFont="1" applyFill="1" applyBorder="1" applyAlignment="1" applyProtection="1">
      <alignment horizontal="left" vertical="center"/>
      <protection locked="0"/>
    </xf>
    <xf numFmtId="0" fontId="30" fillId="0" borderId="17" xfId="0" applyFont="1" applyFill="1" applyBorder="1" applyAlignment="1" applyProtection="1">
      <alignment vertical="center" wrapText="1"/>
      <protection hidden="1"/>
    </xf>
    <xf numFmtId="0" fontId="30" fillId="0" borderId="0" xfId="0" applyFont="1" applyFill="1" applyBorder="1" applyAlignment="1" applyProtection="1">
      <alignment vertical="center" wrapText="1"/>
      <protection hidden="1"/>
    </xf>
    <xf numFmtId="0" fontId="30" fillId="0" borderId="137" xfId="0" applyFont="1" applyFill="1" applyBorder="1" applyAlignment="1" applyProtection="1">
      <alignment vertical="center" wrapText="1"/>
      <protection hidden="1"/>
    </xf>
    <xf numFmtId="0" fontId="29" fillId="24" borderId="47" xfId="0" applyFont="1" applyFill="1" applyBorder="1" applyAlignment="1" applyProtection="1">
      <alignment vertical="center" wrapText="1"/>
      <protection hidden="1"/>
    </xf>
    <xf numFmtId="0" fontId="29" fillId="24" borderId="13" xfId="0" applyFont="1" applyFill="1" applyBorder="1" applyAlignment="1" applyProtection="1">
      <alignment vertical="center" wrapText="1"/>
      <protection hidden="1"/>
    </xf>
    <xf numFmtId="0" fontId="29" fillId="24" borderId="48" xfId="0" applyFont="1" applyFill="1" applyBorder="1" applyAlignment="1" applyProtection="1">
      <alignment vertical="center" wrapText="1"/>
      <protection hidden="1"/>
    </xf>
    <xf numFmtId="0" fontId="0" fillId="19" borderId="39" xfId="0" applyFont="1" applyFill="1" applyBorder="1" applyAlignment="1" applyProtection="1">
      <alignment vertical="center"/>
      <protection locked="0"/>
    </xf>
    <xf numFmtId="0" fontId="35" fillId="19" borderId="39" xfId="0" applyFont="1" applyFill="1" applyBorder="1" applyAlignment="1" applyProtection="1">
      <alignment vertical="center"/>
      <protection locked="0"/>
    </xf>
    <xf numFmtId="0" fontId="35" fillId="19" borderId="40" xfId="0" applyFont="1" applyFill="1" applyBorder="1" applyAlignment="1" applyProtection="1">
      <alignment vertical="center"/>
      <protection locked="0"/>
    </xf>
    <xf numFmtId="0" fontId="0" fillId="19" borderId="42" xfId="0" applyFont="1" applyFill="1" applyBorder="1" applyAlignment="1" applyProtection="1">
      <alignment vertical="center"/>
      <protection locked="0"/>
    </xf>
    <xf numFmtId="0" fontId="1" fillId="19" borderId="42" xfId="0" applyFont="1" applyFill="1" applyBorder="1" applyAlignment="1" applyProtection="1">
      <alignment vertical="center"/>
      <protection locked="0"/>
    </xf>
    <xf numFmtId="0" fontId="1" fillId="19" borderId="43" xfId="0" applyFont="1" applyFill="1" applyBorder="1" applyAlignment="1" applyProtection="1">
      <alignment vertical="center"/>
      <protection locked="0"/>
    </xf>
    <xf numFmtId="0" fontId="11" fillId="0" borderId="151" xfId="0" applyFont="1" applyFill="1" applyBorder="1" applyAlignment="1" applyProtection="1">
      <alignment horizontal="center" vertical="center"/>
      <protection hidden="1"/>
    </xf>
    <xf numFmtId="0" fontId="11" fillId="0" borderId="152" xfId="0" applyFont="1" applyFill="1" applyBorder="1" applyAlignment="1" applyProtection="1">
      <alignment horizontal="center" vertical="center"/>
      <protection hidden="1"/>
    </xf>
    <xf numFmtId="0" fontId="1" fillId="19" borderId="39" xfId="0" applyFont="1" applyFill="1" applyBorder="1" applyAlignment="1" applyProtection="1">
      <alignment vertical="center"/>
      <protection locked="0"/>
    </xf>
    <xf numFmtId="0" fontId="1" fillId="0" borderId="153" xfId="0" applyFont="1" applyFill="1" applyBorder="1" applyAlignment="1" applyProtection="1">
      <alignment horizontal="right" vertical="center"/>
      <protection hidden="1"/>
    </xf>
    <xf numFmtId="0" fontId="1" fillId="0" borderId="154" xfId="0" applyFont="1" applyFill="1" applyBorder="1" applyAlignment="1" applyProtection="1">
      <alignment horizontal="right" vertical="center"/>
      <protection hidden="1"/>
    </xf>
    <xf numFmtId="0" fontId="35" fillId="19" borderId="42" xfId="0" applyFont="1" applyFill="1" applyBorder="1" applyAlignment="1" applyProtection="1">
      <alignment vertical="center"/>
      <protection locked="0"/>
    </xf>
    <xf numFmtId="0" fontId="35" fillId="19" borderId="43" xfId="0" applyFont="1" applyFill="1" applyBorder="1" applyAlignment="1" applyProtection="1">
      <alignment vertical="center"/>
      <protection locked="0"/>
    </xf>
    <xf numFmtId="0" fontId="51" fillId="0" borderId="27" xfId="0" applyFont="1" applyBorder="1" applyAlignment="1" applyProtection="1">
      <alignment horizontal="left" vertical="center"/>
      <protection hidden="1"/>
    </xf>
    <xf numFmtId="0" fontId="51" fillId="0" borderId="28" xfId="0" applyFont="1" applyBorder="1" applyAlignment="1" applyProtection="1">
      <alignment horizontal="left" vertical="center"/>
      <protection hidden="1"/>
    </xf>
    <xf numFmtId="0" fontId="51" fillId="0" borderId="165" xfId="0" applyFont="1" applyBorder="1" applyAlignment="1" applyProtection="1">
      <alignment horizontal="left" vertical="center"/>
      <protection hidden="1"/>
    </xf>
    <xf numFmtId="0" fontId="1" fillId="0" borderId="27" xfId="0" applyFont="1" applyFill="1" applyBorder="1" applyAlignment="1" applyProtection="1">
      <alignment horizontal="left" vertical="center"/>
      <protection hidden="1"/>
    </xf>
    <xf numFmtId="0" fontId="1" fillId="0" borderId="165" xfId="0" applyFont="1" applyFill="1" applyBorder="1" applyAlignment="1" applyProtection="1">
      <alignment horizontal="left" vertical="center"/>
      <protection hidden="1"/>
    </xf>
    <xf numFmtId="0" fontId="1" fillId="0" borderId="166" xfId="0" applyFont="1" applyFill="1" applyBorder="1" applyAlignment="1" applyProtection="1">
      <alignment horizontal="left" vertical="center"/>
      <protection hidden="1"/>
    </xf>
    <xf numFmtId="0" fontId="1" fillId="0" borderId="49" xfId="0" applyFont="1" applyFill="1" applyBorder="1" applyAlignment="1" applyProtection="1">
      <alignment horizontal="left" vertical="center"/>
      <protection hidden="1"/>
    </xf>
    <xf numFmtId="0" fontId="1" fillId="0" borderId="168" xfId="0" applyFont="1" applyFill="1" applyBorder="1" applyAlignment="1" applyProtection="1">
      <alignment horizontal="left" vertical="center"/>
      <protection hidden="1"/>
    </xf>
    <xf numFmtId="3" fontId="1" fillId="18" borderId="159" xfId="0" applyNumberFormat="1" applyFont="1" applyFill="1" applyBorder="1" applyAlignment="1" applyProtection="1">
      <alignment horizontal="left" vertical="center"/>
      <protection hidden="1"/>
    </xf>
    <xf numFmtId="3" fontId="1" fillId="18" borderId="42" xfId="0" applyNumberFormat="1" applyFont="1" applyFill="1" applyBorder="1" applyAlignment="1" applyProtection="1">
      <alignment horizontal="left" vertical="center"/>
      <protection hidden="1"/>
    </xf>
    <xf numFmtId="3" fontId="1" fillId="18" borderId="43" xfId="0" applyNumberFormat="1" applyFont="1" applyFill="1" applyBorder="1" applyAlignment="1" applyProtection="1">
      <alignment horizontal="left" vertical="center"/>
      <protection hidden="1"/>
    </xf>
    <xf numFmtId="0" fontId="46" fillId="21" borderId="155" xfId="0" applyFont="1" applyFill="1" applyBorder="1" applyAlignment="1" applyProtection="1">
      <alignment vertical="center" wrapText="1"/>
      <protection hidden="1"/>
    </xf>
    <xf numFmtId="0" fontId="46" fillId="21" borderId="156" xfId="0" applyFont="1" applyFill="1" applyBorder="1" applyAlignment="1" applyProtection="1">
      <alignment vertical="center" wrapText="1"/>
      <protection hidden="1"/>
    </xf>
    <xf numFmtId="0" fontId="46" fillId="21" borderId="157" xfId="0" applyFont="1" applyFill="1" applyBorder="1" applyAlignment="1" applyProtection="1">
      <alignment vertical="center" wrapText="1"/>
      <protection hidden="1"/>
    </xf>
    <xf numFmtId="0" fontId="73" fillId="21" borderId="17" xfId="0" applyFont="1" applyFill="1" applyBorder="1" applyAlignment="1" applyProtection="1">
      <alignment horizontal="center" vertical="center" shrinkToFit="1"/>
      <protection hidden="1"/>
    </xf>
    <xf numFmtId="0" fontId="73" fillId="21" borderId="0" xfId="0" applyFont="1" applyFill="1" applyBorder="1" applyAlignment="1" applyProtection="1">
      <alignment horizontal="center" vertical="center" shrinkToFit="1"/>
      <protection hidden="1"/>
    </xf>
    <xf numFmtId="0" fontId="73" fillId="21" borderId="137" xfId="0" applyFont="1" applyFill="1" applyBorder="1" applyAlignment="1" applyProtection="1">
      <alignment horizontal="center" vertical="center" shrinkToFit="1"/>
      <protection hidden="1"/>
    </xf>
    <xf numFmtId="0" fontId="73" fillId="21" borderId="160" xfId="0" applyFont="1" applyFill="1" applyBorder="1" applyAlignment="1" applyProtection="1">
      <alignment horizontal="center" vertical="center" shrinkToFit="1"/>
      <protection hidden="1"/>
    </xf>
    <xf numFmtId="0" fontId="73" fillId="21" borderId="161" xfId="0" applyFont="1" applyFill="1" applyBorder="1" applyAlignment="1" applyProtection="1">
      <alignment horizontal="center" vertical="center" shrinkToFit="1"/>
      <protection hidden="1"/>
    </xf>
    <xf numFmtId="0" fontId="73" fillId="21" borderId="138" xfId="0" applyFont="1" applyFill="1" applyBorder="1" applyAlignment="1" applyProtection="1">
      <alignment horizontal="center" vertical="center" shrinkToFit="1"/>
      <protection hidden="1"/>
    </xf>
    <xf numFmtId="0" fontId="81" fillId="19" borderId="17" xfId="0" applyFont="1" applyFill="1" applyBorder="1" applyAlignment="1" applyProtection="1">
      <alignment vertical="center" wrapText="1"/>
      <protection hidden="1"/>
    </xf>
    <xf numFmtId="0" fontId="81" fillId="19" borderId="0" xfId="0" applyFont="1" applyFill="1" applyBorder="1" applyAlignment="1" applyProtection="1">
      <alignment vertical="center" wrapText="1"/>
      <protection hidden="1"/>
    </xf>
    <xf numFmtId="0" fontId="81" fillId="19" borderId="137" xfId="0" applyFont="1" applyFill="1" applyBorder="1" applyAlignment="1" applyProtection="1">
      <alignment vertical="center" wrapText="1"/>
      <protection hidden="1"/>
    </xf>
    <xf numFmtId="0" fontId="82" fillId="0" borderId="17" xfId="0" applyFont="1" applyFill="1" applyBorder="1" applyAlignment="1" applyProtection="1">
      <alignment vertical="center"/>
      <protection hidden="1"/>
    </xf>
    <xf numFmtId="0" fontId="82" fillId="0" borderId="0" xfId="0" applyFont="1" applyFill="1" applyBorder="1" applyAlignment="1" applyProtection="1">
      <alignment vertical="center"/>
      <protection hidden="1"/>
    </xf>
    <xf numFmtId="0" fontId="82" fillId="0" borderId="137" xfId="0" applyFont="1" applyFill="1" applyBorder="1" applyAlignment="1" applyProtection="1">
      <alignment vertical="center"/>
      <protection hidden="1"/>
    </xf>
    <xf numFmtId="0" fontId="82" fillId="0" borderId="149" xfId="0" applyFont="1" applyFill="1" applyBorder="1" applyAlignment="1" applyProtection="1">
      <alignment vertical="center"/>
      <protection hidden="1"/>
    </xf>
    <xf numFmtId="0" fontId="82" fillId="0" borderId="150" xfId="0" applyFont="1" applyFill="1" applyBorder="1" applyAlignment="1" applyProtection="1">
      <alignment vertical="center"/>
      <protection hidden="1"/>
    </xf>
    <xf numFmtId="0" fontId="82" fillId="0" borderId="158" xfId="0" applyFont="1" applyFill="1" applyBorder="1" applyAlignment="1" applyProtection="1">
      <alignment vertical="center"/>
      <protection hidden="1"/>
    </xf>
    <xf numFmtId="0" fontId="48" fillId="0" borderId="21" xfId="0" applyFont="1" applyFill="1" applyBorder="1" applyAlignment="1" applyProtection="1">
      <alignment vertical="center"/>
      <protection hidden="1"/>
    </xf>
    <xf numFmtId="0" fontId="48" fillId="0" borderId="22" xfId="0" applyFont="1" applyFill="1" applyBorder="1" applyAlignment="1" applyProtection="1">
      <alignment vertical="center"/>
      <protection hidden="1"/>
    </xf>
    <xf numFmtId="0" fontId="0" fillId="0" borderId="162" xfId="0" applyFill="1" applyBorder="1" applyAlignment="1">
      <alignment horizontal="center" vertical="center"/>
    </xf>
    <xf numFmtId="0" fontId="0" fillId="0" borderId="163" xfId="0" applyFill="1" applyBorder="1" applyAlignment="1">
      <alignment horizontal="center" vertical="center"/>
    </xf>
    <xf numFmtId="0" fontId="0" fillId="0" borderId="164" xfId="0" applyFill="1" applyBorder="1" applyAlignment="1">
      <alignment horizontal="center" vertical="center"/>
    </xf>
    <xf numFmtId="0" fontId="49" fillId="0" borderId="27" xfId="0" applyFont="1" applyFill="1" applyBorder="1" applyAlignment="1" applyProtection="1">
      <alignment horizontal="left" vertical="center"/>
      <protection hidden="1"/>
    </xf>
    <xf numFmtId="0" fontId="49" fillId="0" borderId="28" xfId="0" applyFont="1" applyFill="1" applyBorder="1" applyAlignment="1" applyProtection="1">
      <alignment horizontal="left" vertical="center"/>
      <protection hidden="1"/>
    </xf>
    <xf numFmtId="0" fontId="49" fillId="0" borderId="165" xfId="0" applyFont="1" applyFill="1" applyBorder="1" applyAlignment="1" applyProtection="1">
      <alignment horizontal="left" vertical="center"/>
      <protection hidden="1"/>
    </xf>
    <xf numFmtId="0" fontId="1" fillId="0" borderId="0" xfId="0" applyFont="1" applyFill="1" applyBorder="1" applyAlignment="1" applyProtection="1">
      <alignment horizontal="left" vertical="center"/>
      <protection hidden="1"/>
    </xf>
    <xf numFmtId="0" fontId="1" fillId="0" borderId="167" xfId="0" applyFont="1" applyFill="1" applyBorder="1" applyAlignment="1" applyProtection="1">
      <alignment horizontal="left" vertical="center"/>
      <protection hidden="1"/>
    </xf>
    <xf numFmtId="3" fontId="1" fillId="18" borderId="169" xfId="0" applyNumberFormat="1" applyFont="1" applyFill="1" applyBorder="1" applyAlignment="1" applyProtection="1">
      <alignment horizontal="left" vertical="center"/>
      <protection hidden="1"/>
    </xf>
    <xf numFmtId="3" fontId="1" fillId="18" borderId="170" xfId="0" applyNumberFormat="1" applyFont="1" applyFill="1" applyBorder="1" applyAlignment="1" applyProtection="1">
      <alignment horizontal="left" vertical="center"/>
      <protection hidden="1"/>
    </xf>
    <xf numFmtId="3" fontId="1" fillId="18" borderId="171" xfId="0" applyNumberFormat="1" applyFont="1" applyFill="1" applyBorder="1" applyAlignment="1" applyProtection="1">
      <alignment horizontal="left" vertical="center"/>
      <protection hidden="1"/>
    </xf>
    <xf numFmtId="0" fontId="49" fillId="0" borderId="14" xfId="0" applyFont="1" applyBorder="1" applyAlignment="1" applyProtection="1">
      <alignment horizontal="center" vertical="center" wrapText="1"/>
      <protection hidden="1"/>
    </xf>
    <xf numFmtId="0" fontId="80" fillId="0" borderId="172" xfId="0" applyFont="1" applyFill="1" applyBorder="1" applyAlignment="1" applyProtection="1">
      <alignment vertical="center" wrapText="1"/>
      <protection hidden="1"/>
    </xf>
    <xf numFmtId="0" fontId="49" fillId="0" borderId="122" xfId="0" applyFont="1" applyBorder="1" applyAlignment="1" applyProtection="1">
      <alignment horizontal="left" vertical="top"/>
      <protection hidden="1"/>
    </xf>
    <xf numFmtId="0" fontId="49" fillId="0" borderId="58" xfId="0" applyFont="1" applyBorder="1" applyAlignment="1" applyProtection="1">
      <alignment horizontal="left" vertical="top"/>
      <protection hidden="1"/>
    </xf>
    <xf numFmtId="0" fontId="49" fillId="0" borderId="86" xfId="0" applyFont="1" applyBorder="1" applyAlignment="1" applyProtection="1">
      <alignment horizontal="left" vertical="top"/>
      <protection hidden="1"/>
    </xf>
    <xf numFmtId="0" fontId="63" fillId="0" borderId="173" xfId="0" applyFont="1" applyBorder="1" applyAlignment="1" applyProtection="1">
      <alignment horizontal="left" vertical="top"/>
      <protection hidden="1"/>
    </xf>
    <xf numFmtId="0" fontId="63" fillId="0" borderId="174" xfId="0" applyFont="1" applyBorder="1" applyAlignment="1" applyProtection="1">
      <alignment horizontal="left" vertical="top"/>
      <protection hidden="1"/>
    </xf>
    <xf numFmtId="0" fontId="63" fillId="0" borderId="175" xfId="0" applyFont="1" applyBorder="1" applyAlignment="1" applyProtection="1">
      <alignment horizontal="left" vertical="top"/>
      <protection hidden="1"/>
    </xf>
    <xf numFmtId="38" fontId="0" fillId="19" borderId="176" xfId="34" applyFont="1" applyFill="1" applyBorder="1" applyAlignment="1" applyProtection="1">
      <alignment vertical="top" wrapText="1"/>
      <protection locked="0"/>
    </xf>
    <xf numFmtId="38" fontId="35" fillId="19" borderId="174" xfId="34" applyFont="1" applyFill="1" applyBorder="1" applyAlignment="1" applyProtection="1">
      <alignment vertical="top" wrapText="1"/>
      <protection locked="0"/>
    </xf>
    <xf numFmtId="38" fontId="35" fillId="19" borderId="177" xfId="34" applyFont="1" applyFill="1" applyBorder="1" applyAlignment="1" applyProtection="1">
      <alignment vertical="top" wrapText="1"/>
      <protection locked="0"/>
    </xf>
    <xf numFmtId="0" fontId="64" fillId="0" borderId="178" xfId="0" applyFont="1" applyFill="1" applyBorder="1" applyAlignment="1" applyProtection="1">
      <alignment horizontal="center" vertical="center"/>
      <protection hidden="1"/>
    </xf>
    <xf numFmtId="0" fontId="64" fillId="0" borderId="179" xfId="0" applyFont="1" applyFill="1" applyBorder="1" applyAlignment="1" applyProtection="1">
      <alignment horizontal="center" vertical="center"/>
      <protection hidden="1"/>
    </xf>
    <xf numFmtId="0" fontId="64" fillId="0" borderId="180" xfId="0" applyFont="1" applyFill="1" applyBorder="1" applyAlignment="1" applyProtection="1">
      <alignment horizontal="center" vertical="center"/>
      <protection hidden="1"/>
    </xf>
    <xf numFmtId="0" fontId="1" fillId="0" borderId="122" xfId="0" applyFont="1" applyFill="1" applyBorder="1" applyAlignment="1" applyProtection="1">
      <alignment horizontal="center" vertical="center"/>
      <protection hidden="1"/>
    </xf>
    <xf numFmtId="0" fontId="1" fillId="0" borderId="58" xfId="0"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29" fillId="0" borderId="122" xfId="0" applyFont="1" applyBorder="1" applyAlignment="1" applyProtection="1">
      <alignment horizontal="left" vertical="top"/>
      <protection hidden="1"/>
    </xf>
    <xf numFmtId="0" fontId="29" fillId="0" borderId="58" xfId="0" applyFont="1" applyBorder="1" applyAlignment="1" applyProtection="1">
      <alignment horizontal="left" vertical="top"/>
      <protection hidden="1"/>
    </xf>
    <xf numFmtId="0" fontId="49" fillId="0" borderId="132" xfId="0" applyFont="1" applyBorder="1" applyAlignment="1" applyProtection="1">
      <alignment horizontal="left" vertical="top"/>
      <protection hidden="1"/>
    </xf>
    <xf numFmtId="0" fontId="49" fillId="0" borderId="49" xfId="0" applyFont="1" applyBorder="1" applyAlignment="1" applyProtection="1">
      <alignment horizontal="left" vertical="top"/>
      <protection hidden="1"/>
    </xf>
    <xf numFmtId="0" fontId="49" fillId="0" borderId="130" xfId="0" applyFont="1" applyBorder="1" applyAlignment="1" applyProtection="1">
      <alignment horizontal="left" vertical="top"/>
      <protection hidden="1"/>
    </xf>
    <xf numFmtId="0" fontId="49" fillId="0" borderId="122" xfId="0" applyFont="1" applyBorder="1" applyAlignment="1" applyProtection="1">
      <alignment vertical="center" wrapText="1"/>
      <protection hidden="1"/>
    </xf>
    <xf numFmtId="0" fontId="49" fillId="0" borderId="58" xfId="0" applyFont="1" applyBorder="1" applyAlignment="1" applyProtection="1">
      <alignment vertical="center" wrapText="1"/>
      <protection hidden="1"/>
    </xf>
    <xf numFmtId="0" fontId="49" fillId="0" borderId="24" xfId="0" applyFont="1" applyBorder="1" applyAlignment="1" applyProtection="1">
      <alignment vertical="center" wrapText="1"/>
      <protection hidden="1"/>
    </xf>
    <xf numFmtId="0" fontId="1" fillId="0" borderId="120" xfId="46" applyFont="1" applyFill="1" applyBorder="1" applyAlignment="1" applyProtection="1">
      <alignment vertical="center"/>
      <protection hidden="1"/>
    </xf>
    <xf numFmtId="0" fontId="1" fillId="0" borderId="181" xfId="46" applyFont="1" applyFill="1" applyBorder="1" applyAlignment="1" applyProtection="1">
      <alignment vertical="center"/>
      <protection hidden="1"/>
    </xf>
    <xf numFmtId="0" fontId="1" fillId="0" borderId="182" xfId="46" applyFont="1" applyFill="1" applyBorder="1" applyAlignment="1" applyProtection="1">
      <alignment vertical="center"/>
      <protection hidden="1"/>
    </xf>
    <xf numFmtId="0" fontId="1" fillId="0" borderId="183" xfId="46" applyFont="1" applyFill="1" applyBorder="1" applyAlignment="1" applyProtection="1">
      <alignment vertical="center"/>
      <protection hidden="1"/>
    </xf>
    <xf numFmtId="0" fontId="1" fillId="0" borderId="79" xfId="46" applyFont="1" applyFill="1" applyBorder="1" applyAlignment="1" applyProtection="1">
      <alignment vertical="center"/>
      <protection hidden="1"/>
    </xf>
    <xf numFmtId="0" fontId="1" fillId="0" borderId="184" xfId="46" applyFont="1" applyFill="1" applyBorder="1" applyAlignment="1" applyProtection="1">
      <alignment vertical="center"/>
      <protection hidden="1"/>
    </xf>
    <xf numFmtId="0" fontId="49" fillId="0" borderId="132" xfId="0" applyFont="1" applyBorder="1" applyAlignment="1" applyProtection="1">
      <alignment horizontal="left" vertical="center" wrapText="1"/>
      <protection hidden="1"/>
    </xf>
    <xf numFmtId="0" fontId="49" fillId="0" borderId="58" xfId="0" applyFont="1" applyBorder="1" applyAlignment="1" applyProtection="1">
      <alignment horizontal="left" vertical="center" wrapText="1"/>
      <protection hidden="1"/>
    </xf>
    <xf numFmtId="0" fontId="49" fillId="0" borderId="24" xfId="0" applyFont="1" applyBorder="1" applyAlignment="1" applyProtection="1">
      <alignment horizontal="left" vertical="center" wrapText="1"/>
      <protection hidden="1"/>
    </xf>
    <xf numFmtId="0" fontId="11" fillId="18" borderId="65" xfId="46" applyFont="1" applyFill="1" applyBorder="1" applyAlignment="1" applyProtection="1">
      <alignment vertical="center"/>
      <protection hidden="1"/>
    </xf>
    <xf numFmtId="0" fontId="11" fillId="18" borderId="191" xfId="46" applyFont="1" applyFill="1" applyBorder="1" applyAlignment="1" applyProtection="1">
      <alignment vertical="center"/>
      <protection hidden="1"/>
    </xf>
    <xf numFmtId="0" fontId="81" fillId="19" borderId="155" xfId="0" applyFont="1" applyFill="1" applyBorder="1" applyAlignment="1" applyProtection="1">
      <alignment vertical="center" wrapText="1"/>
      <protection hidden="1"/>
    </xf>
    <xf numFmtId="0" fontId="81" fillId="19" borderId="156" xfId="0" applyFont="1" applyFill="1" applyBorder="1" applyAlignment="1" applyProtection="1">
      <alignment vertical="center" wrapText="1"/>
      <protection hidden="1"/>
    </xf>
    <xf numFmtId="0" fontId="81" fillId="19" borderId="157" xfId="0" applyFont="1" applyFill="1" applyBorder="1" applyAlignment="1" applyProtection="1">
      <alignment vertical="center" wrapText="1"/>
      <protection hidden="1"/>
    </xf>
    <xf numFmtId="0" fontId="29" fillId="21" borderId="0" xfId="0" applyFont="1" applyFill="1" applyBorder="1" applyAlignment="1" applyProtection="1">
      <alignment vertical="top" wrapText="1"/>
      <protection hidden="1"/>
    </xf>
    <xf numFmtId="0" fontId="29" fillId="21" borderId="137" xfId="0" applyFont="1" applyFill="1" applyBorder="1" applyAlignment="1" applyProtection="1">
      <alignment vertical="top" wrapText="1"/>
      <protection hidden="1"/>
    </xf>
    <xf numFmtId="0" fontId="29" fillId="21" borderId="17" xfId="0" applyFont="1" applyFill="1" applyBorder="1" applyAlignment="1" applyProtection="1">
      <alignment horizontal="center" vertical="top" wrapText="1"/>
      <protection hidden="1"/>
    </xf>
    <xf numFmtId="0" fontId="29" fillId="21" borderId="0" xfId="0" applyFont="1" applyFill="1" applyBorder="1" applyAlignment="1" applyProtection="1">
      <alignment horizontal="center" vertical="top" wrapText="1"/>
      <protection hidden="1"/>
    </xf>
    <xf numFmtId="0" fontId="49" fillId="21" borderId="0" xfId="0" applyFont="1" applyFill="1" applyBorder="1" applyAlignment="1" applyProtection="1">
      <alignment vertical="top" wrapText="1"/>
      <protection hidden="1"/>
    </xf>
    <xf numFmtId="0" fontId="49" fillId="21" borderId="137" xfId="0" applyFont="1" applyFill="1" applyBorder="1" applyAlignment="1" applyProtection="1">
      <alignment vertical="top" wrapText="1"/>
      <protection hidden="1"/>
    </xf>
    <xf numFmtId="0" fontId="49" fillId="21" borderId="150" xfId="0" applyFont="1" applyFill="1" applyBorder="1" applyAlignment="1" applyProtection="1">
      <alignment vertical="top" wrapText="1"/>
      <protection hidden="1"/>
    </xf>
    <xf numFmtId="0" fontId="49" fillId="21" borderId="158" xfId="0" applyFont="1" applyFill="1" applyBorder="1" applyAlignment="1" applyProtection="1">
      <alignment vertical="top" wrapText="1"/>
      <protection hidden="1"/>
    </xf>
    <xf numFmtId="0" fontId="31" fillId="19" borderId="122" xfId="0" applyFont="1" applyFill="1" applyBorder="1" applyAlignment="1" applyProtection="1">
      <alignment vertical="center" wrapText="1"/>
      <protection locked="0"/>
    </xf>
    <xf numFmtId="0" fontId="31" fillId="19" borderId="58" xfId="0" applyFont="1" applyFill="1" applyBorder="1" applyAlignment="1" applyProtection="1">
      <alignment vertical="center" wrapText="1"/>
      <protection locked="0"/>
    </xf>
    <xf numFmtId="0" fontId="31" fillId="19" borderId="24" xfId="0" applyFont="1" applyFill="1" applyBorder="1" applyAlignment="1" applyProtection="1">
      <alignment vertical="center" wrapText="1"/>
      <protection locked="0"/>
    </xf>
    <xf numFmtId="0" fontId="80" fillId="0" borderId="185" xfId="0" applyFont="1" applyBorder="1" applyAlignment="1" applyProtection="1">
      <alignment vertical="top" wrapText="1"/>
      <protection hidden="1"/>
    </xf>
    <xf numFmtId="0" fontId="1" fillId="0" borderId="14" xfId="0" applyFont="1" applyFill="1" applyBorder="1" applyAlignment="1" applyProtection="1">
      <alignment horizontal="center" vertical="center"/>
      <protection hidden="1"/>
    </xf>
    <xf numFmtId="0" fontId="1" fillId="0" borderId="86" xfId="0" applyFont="1" applyFill="1" applyBorder="1" applyAlignment="1" applyProtection="1">
      <alignment horizontal="center" vertical="center"/>
      <protection hidden="1"/>
    </xf>
    <xf numFmtId="0" fontId="49" fillId="0" borderId="132" xfId="0" applyFont="1" applyFill="1" applyBorder="1" applyAlignment="1" applyProtection="1">
      <alignment horizontal="left" vertical="center"/>
      <protection hidden="1"/>
    </xf>
    <xf numFmtId="0" fontId="49" fillId="0" borderId="49" xfId="0" applyFont="1" applyFill="1" applyBorder="1" applyAlignment="1" applyProtection="1">
      <alignment horizontal="left" vertical="center"/>
      <protection hidden="1"/>
    </xf>
    <xf numFmtId="0" fontId="49" fillId="0" borderId="130" xfId="0" applyFont="1" applyFill="1" applyBorder="1" applyAlignment="1" applyProtection="1">
      <alignment horizontal="left" vertical="center"/>
      <protection hidden="1"/>
    </xf>
    <xf numFmtId="0" fontId="1" fillId="0" borderId="119" xfId="46" applyFont="1" applyFill="1" applyBorder="1" applyAlignment="1" applyProtection="1">
      <alignment vertical="center"/>
      <protection hidden="1"/>
    </xf>
    <xf numFmtId="0" fontId="1" fillId="0" borderId="186" xfId="46" applyFont="1" applyFill="1" applyBorder="1" applyAlignment="1" applyProtection="1">
      <alignment vertical="center"/>
      <protection hidden="1"/>
    </xf>
    <xf numFmtId="0" fontId="11" fillId="0" borderId="187" xfId="46" applyFont="1" applyFill="1" applyBorder="1" applyAlignment="1" applyProtection="1">
      <alignment vertical="center" wrapText="1"/>
      <protection hidden="1"/>
    </xf>
    <xf numFmtId="0" fontId="11" fillId="0" borderId="58" xfId="46" applyFont="1" applyFill="1" applyBorder="1" applyAlignment="1" applyProtection="1">
      <alignment vertical="center"/>
      <protection hidden="1"/>
    </xf>
    <xf numFmtId="0" fontId="11" fillId="0" borderId="24" xfId="46" applyFont="1" applyFill="1" applyBorder="1" applyAlignment="1" applyProtection="1">
      <alignment vertical="center"/>
      <protection hidden="1"/>
    </xf>
    <xf numFmtId="0" fontId="1" fillId="0" borderId="189" xfId="46" applyFont="1" applyFill="1" applyBorder="1" applyAlignment="1" applyProtection="1">
      <alignment vertical="center"/>
      <protection hidden="1"/>
    </xf>
    <xf numFmtId="0" fontId="1" fillId="0" borderId="190" xfId="46" applyFont="1" applyFill="1" applyBorder="1" applyAlignment="1" applyProtection="1">
      <alignment vertical="center"/>
      <protection hidden="1"/>
    </xf>
    <xf numFmtId="0" fontId="11" fillId="18" borderId="79" xfId="46" applyFont="1" applyFill="1" applyBorder="1" applyAlignment="1" applyProtection="1">
      <alignment vertical="center"/>
      <protection hidden="1"/>
    </xf>
    <xf numFmtId="0" fontId="11" fillId="18" borderId="184" xfId="46" applyFont="1" applyFill="1" applyBorder="1" applyAlignment="1" applyProtection="1">
      <alignment vertical="center"/>
      <protection hidden="1"/>
    </xf>
    <xf numFmtId="0" fontId="1" fillId="0" borderId="132" xfId="46" applyFont="1" applyFill="1" applyBorder="1" applyAlignment="1" applyProtection="1">
      <alignment vertical="center"/>
      <protection hidden="1"/>
    </xf>
    <xf numFmtId="0" fontId="1" fillId="0" borderId="49" xfId="46" applyFont="1" applyFill="1" applyBorder="1" applyAlignment="1" applyProtection="1">
      <alignment vertical="center"/>
      <protection hidden="1"/>
    </xf>
    <xf numFmtId="0" fontId="1" fillId="0" borderId="188" xfId="46" applyFont="1" applyFill="1" applyBorder="1" applyAlignment="1" applyProtection="1">
      <alignment vertical="center"/>
      <protection hidden="1"/>
    </xf>
    <xf numFmtId="0" fontId="1" fillId="0" borderId="122" xfId="46" applyFont="1" applyFill="1" applyBorder="1" applyAlignment="1" applyProtection="1">
      <alignment vertical="center"/>
      <protection hidden="1"/>
    </xf>
    <xf numFmtId="0" fontId="1" fillId="0" borderId="58" xfId="46" applyFont="1" applyFill="1" applyBorder="1" applyAlignment="1" applyProtection="1">
      <alignment vertical="center"/>
      <protection hidden="1"/>
    </xf>
    <xf numFmtId="0" fontId="1" fillId="0" borderId="24" xfId="46" applyFont="1" applyFill="1" applyBorder="1" applyAlignment="1" applyProtection="1">
      <alignment vertical="center"/>
      <protection hidden="1"/>
    </xf>
    <xf numFmtId="0" fontId="32" fillId="0" borderId="141" xfId="46" applyFont="1" applyFill="1" applyBorder="1" applyAlignment="1" applyProtection="1">
      <alignment vertical="center"/>
      <protection hidden="1"/>
    </xf>
    <xf numFmtId="0" fontId="1" fillId="0" borderId="0" xfId="0" applyFont="1" applyFill="1" applyBorder="1" applyAlignment="1" applyProtection="1">
      <alignment horizontal="center"/>
      <protection hidden="1"/>
    </xf>
    <xf numFmtId="0" fontId="31" fillId="19" borderId="122" xfId="0" applyFont="1" applyFill="1" applyBorder="1" applyAlignment="1" applyProtection="1">
      <alignment vertical="center"/>
      <protection locked="0"/>
    </xf>
    <xf numFmtId="0" fontId="31" fillId="19" borderId="58" xfId="0" applyFont="1" applyFill="1" applyBorder="1" applyAlignment="1" applyProtection="1">
      <alignment vertical="center"/>
      <protection locked="0"/>
    </xf>
    <xf numFmtId="0" fontId="31" fillId="19" borderId="24" xfId="0" applyFont="1" applyFill="1" applyBorder="1" applyAlignment="1" applyProtection="1">
      <alignment vertical="center"/>
      <protection locked="0"/>
    </xf>
    <xf numFmtId="0" fontId="73" fillId="21" borderId="17" xfId="0" applyFont="1" applyFill="1" applyBorder="1" applyAlignment="1" applyProtection="1">
      <alignment vertical="center" wrapText="1"/>
      <protection hidden="1"/>
    </xf>
    <xf numFmtId="0" fontId="73" fillId="21" borderId="0" xfId="0" applyFont="1" applyFill="1" applyBorder="1" applyAlignment="1" applyProtection="1">
      <alignment vertical="center" wrapText="1"/>
      <protection hidden="1"/>
    </xf>
    <xf numFmtId="0" fontId="73" fillId="21" borderId="160" xfId="0" applyFont="1" applyFill="1" applyBorder="1" applyAlignment="1" applyProtection="1">
      <alignment vertical="center" wrapText="1"/>
      <protection hidden="1"/>
    </xf>
    <xf numFmtId="0" fontId="73" fillId="21" borderId="161" xfId="0" applyFont="1" applyFill="1" applyBorder="1" applyAlignment="1" applyProtection="1">
      <alignment vertical="center" wrapText="1"/>
      <protection hidden="1"/>
    </xf>
    <xf numFmtId="0" fontId="81" fillId="19" borderId="192" xfId="0" applyFont="1" applyFill="1" applyBorder="1" applyAlignment="1" applyProtection="1">
      <alignment vertical="center" wrapText="1"/>
      <protection hidden="1"/>
    </xf>
    <xf numFmtId="0" fontId="81" fillId="19" borderId="193" xfId="0" applyFont="1" applyFill="1" applyBorder="1" applyAlignment="1" applyProtection="1">
      <alignment vertical="center" wrapText="1"/>
      <protection hidden="1"/>
    </xf>
    <xf numFmtId="0" fontId="81" fillId="19" borderId="194" xfId="0" applyFont="1" applyFill="1" applyBorder="1" applyAlignment="1" applyProtection="1">
      <alignment vertical="center" wrapText="1"/>
      <protection hidden="1"/>
    </xf>
    <xf numFmtId="0" fontId="1" fillId="19" borderId="14" xfId="45" applyFont="1" applyFill="1" applyBorder="1" applyAlignment="1" applyProtection="1">
      <alignment horizontal="center" vertical="center" wrapText="1"/>
      <protection locked="0"/>
    </xf>
    <xf numFmtId="0" fontId="1" fillId="0" borderId="195" xfId="45" applyFont="1" applyBorder="1" applyAlignment="1" applyProtection="1">
      <alignment horizontal="center" vertical="center" wrapText="1"/>
    </xf>
    <xf numFmtId="0" fontId="1" fillId="0" borderId="85" xfId="45" applyFont="1" applyBorder="1" applyAlignment="1" applyProtection="1">
      <alignment horizontal="center" vertical="center" wrapText="1"/>
    </xf>
    <xf numFmtId="0" fontId="31" fillId="0" borderId="132" xfId="45" applyFont="1" applyBorder="1" applyAlignment="1" applyProtection="1">
      <alignment horizontal="left" vertical="center" wrapText="1"/>
    </xf>
    <xf numFmtId="0" fontId="31" fillId="0" borderId="49" xfId="45" applyFont="1" applyBorder="1" applyAlignment="1" applyProtection="1">
      <alignment horizontal="left" vertical="center"/>
    </xf>
    <xf numFmtId="0" fontId="31" fillId="0" borderId="188" xfId="45" applyFont="1" applyBorder="1" applyAlignment="1" applyProtection="1">
      <alignment horizontal="left" vertical="center"/>
    </xf>
    <xf numFmtId="0" fontId="31" fillId="0" borderId="131" xfId="45" applyFont="1" applyBorder="1" applyAlignment="1" applyProtection="1">
      <alignment horizontal="left" vertical="center"/>
    </xf>
    <xf numFmtId="0" fontId="31" fillId="0" borderId="0" xfId="45" applyFont="1" applyBorder="1" applyAlignment="1" applyProtection="1">
      <alignment horizontal="left" vertical="center"/>
    </xf>
    <xf numFmtId="0" fontId="31" fillId="0" borderId="196" xfId="45" applyFont="1" applyBorder="1" applyAlignment="1" applyProtection="1">
      <alignment horizontal="left" vertical="center"/>
    </xf>
    <xf numFmtId="0" fontId="31" fillId="0" borderId="90" xfId="45" applyFont="1" applyBorder="1" applyAlignment="1" applyProtection="1">
      <alignment horizontal="left" vertical="center"/>
    </xf>
    <xf numFmtId="0" fontId="31" fillId="0" borderId="26" xfId="45" applyFont="1" applyBorder="1" applyAlignment="1" applyProtection="1">
      <alignment horizontal="left" vertical="center"/>
    </xf>
    <xf numFmtId="0" fontId="31" fillId="0" borderId="31" xfId="45" applyFont="1" applyBorder="1" applyAlignment="1" applyProtection="1">
      <alignment horizontal="left" vertical="center"/>
    </xf>
    <xf numFmtId="0" fontId="87" fillId="0" borderId="0" xfId="45" applyFont="1" applyFill="1" applyAlignment="1" applyProtection="1">
      <alignment horizontal="left" vertical="top" wrapText="1"/>
    </xf>
    <xf numFmtId="178" fontId="2" fillId="19" borderId="122" xfId="47" applyNumberFormat="1" applyFont="1" applyFill="1" applyBorder="1" applyAlignment="1" applyProtection="1">
      <alignment horizontal="right" vertical="center"/>
      <protection locked="0"/>
    </xf>
    <xf numFmtId="178" fontId="2" fillId="19" borderId="58" xfId="47" applyNumberFormat="1" applyFill="1" applyBorder="1" applyAlignment="1" applyProtection="1">
      <alignment horizontal="right" vertical="center"/>
      <protection locked="0"/>
    </xf>
    <xf numFmtId="178" fontId="2" fillId="19" borderId="24" xfId="47" applyNumberFormat="1" applyFill="1" applyBorder="1" applyAlignment="1" applyProtection="1">
      <alignment horizontal="right" vertical="center"/>
      <protection locked="0"/>
    </xf>
    <xf numFmtId="0" fontId="40" fillId="22" borderId="14" xfId="56" applyNumberFormat="1" applyFont="1" applyFill="1" applyBorder="1" applyAlignment="1" applyProtection="1">
      <alignment horizontal="center" vertical="center"/>
      <protection locked="0"/>
    </xf>
    <xf numFmtId="0" fontId="40" fillId="0" borderId="14" xfId="56" applyNumberFormat="1" applyFont="1" applyFill="1" applyBorder="1" applyAlignment="1" applyProtection="1">
      <alignment horizontal="center" vertical="center" wrapText="1"/>
      <protection locked="0"/>
    </xf>
    <xf numFmtId="0" fontId="40" fillId="0" borderId="14" xfId="56" applyNumberFormat="1" applyFont="1" applyFill="1" applyBorder="1" applyAlignment="1" applyProtection="1">
      <alignment horizontal="center" vertical="center"/>
      <protection locked="0"/>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3"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_（作業用）H21【北海道】諸経費動向調査対象工事一覧表" xfId="56" xr:uid="{00000000-0005-0000-0000-00002E000000}"/>
    <cellStyle name="標準_@@機械設備B票" xfId="46" xr:uid="{00000000-0005-0000-0000-00002F000000}"/>
    <cellStyle name="標準_141028_ＬＥＤ用（案２）" xfId="47" xr:uid="{00000000-0005-0000-0000-000030000000}"/>
    <cellStyle name="標準_20121128_情報化施工調査票（案）齋藤_元請_情報化施工" xfId="48" xr:uid="{00000000-0005-0000-0000-000031000000}"/>
    <cellStyle name="標準_H17水道施設工事諸経費調査票_発注" xfId="49" xr:uid="{00000000-0005-0000-0000-000032000000}"/>
    <cellStyle name="標準_H20発注_ミネ080912(モジュールチェック修正)" xfId="50" xr:uid="{00000000-0005-0000-0000-000033000000}"/>
    <cellStyle name="標準_Sheet1" xfId="51" xr:uid="{00000000-0005-0000-0000-000034000000}"/>
    <cellStyle name="標準_追加調査票" xfId="52" xr:uid="{00000000-0005-0000-0000-000035000000}"/>
    <cellStyle name="標準_発注" xfId="57" xr:uid="{0BFAADDF-B531-467C-8E93-41A0FEA11697}"/>
    <cellStyle name="標準_発注チェック" xfId="53" xr:uid="{00000000-0005-0000-0000-000036000000}"/>
    <cellStyle name="未定義" xfId="54" xr:uid="{00000000-0005-0000-0000-000037000000}"/>
    <cellStyle name="良い" xfId="55" builtinId="26" customBuiltin="1"/>
  </cellStyles>
  <dxfs count="4">
    <dxf>
      <font>
        <b/>
        <i val="0"/>
        <color rgb="FFFF0000"/>
      </font>
    </dxf>
    <dxf>
      <font>
        <b/>
        <i val="0"/>
        <color rgb="FF0000FF"/>
      </font>
    </dxf>
    <dxf>
      <font>
        <b/>
        <i val="0"/>
        <color rgb="FFFF0000"/>
      </font>
    </dxf>
    <dxf>
      <font>
        <b/>
        <i val="0"/>
        <strike val="0"/>
        <color rgb="FF0000FF"/>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F99FF"/>
      <rgbColor rgb="00FFCC99"/>
      <rgbColor rgb="00FFFFCC"/>
      <rgbColor rgb="0099FFCC"/>
      <rgbColor rgb="00CCFFFF"/>
      <rgbColor rgb="00CCECFF"/>
      <rgbColor rgb="00CCCCFF"/>
      <rgbColor rgb="00CCCCFF"/>
      <rgbColor rgb="00EAEAEA"/>
      <rgbColor rgb="00DDDDDD"/>
      <rgbColor rgb="00C0C0C0"/>
      <rgbColor rgb="0000FFFF"/>
      <rgbColor rgb="00800080"/>
      <rgbColor rgb="00800000"/>
      <rgbColor rgb="00008080"/>
      <rgbColor rgb="000000FF"/>
      <rgbColor rgb="0000CCFF"/>
      <rgbColor rgb="00CCFFFF"/>
      <rgbColor rgb="00CCFFCC"/>
      <rgbColor rgb="00FFFF99"/>
      <rgbColor rgb="0099CCFF"/>
      <rgbColor rgb="00FFCCFF"/>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4</xdr:col>
      <xdr:colOff>0</xdr:colOff>
      <xdr:row>16</xdr:row>
      <xdr:rowOff>9525</xdr:rowOff>
    </xdr:from>
    <xdr:to>
      <xdr:col>8</xdr:col>
      <xdr:colOff>133350</xdr:colOff>
      <xdr:row>19</xdr:row>
      <xdr:rowOff>76200</xdr:rowOff>
    </xdr:to>
    <xdr:sp macro="" textlink="">
      <xdr:nvSpPr>
        <xdr:cNvPr id="11265" name="AutoShape 1">
          <a:extLst>
            <a:ext uri="{FF2B5EF4-FFF2-40B4-BE49-F238E27FC236}">
              <a16:creationId xmlns:a16="http://schemas.microsoft.com/office/drawing/2014/main" id="{00000000-0008-0000-0000-0000012C0000}"/>
            </a:ext>
          </a:extLst>
        </xdr:cNvPr>
        <xdr:cNvSpPr>
          <a:spLocks noChangeArrowheads="1"/>
        </xdr:cNvSpPr>
      </xdr:nvSpPr>
      <xdr:spPr bwMode="auto">
        <a:xfrm>
          <a:off x="800100" y="2276475"/>
          <a:ext cx="933450" cy="523875"/>
        </a:xfrm>
        <a:prstGeom prst="flowChartMultidocument">
          <a:avLst/>
        </a:prstGeom>
        <a:solidFill>
          <a:srgbClr val="FFFFFF"/>
        </a:solid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元請者用の</a:t>
          </a:r>
        </a:p>
        <a:p>
          <a:pPr algn="ctr" rtl="0">
            <a:defRPr sz="1000"/>
          </a:pPr>
          <a:r>
            <a:rPr lang="ja-JP" altLang="en-US" sz="1000" b="0" i="0" u="none" strike="noStrike" baseline="0">
              <a:solidFill>
                <a:srgbClr val="000000"/>
              </a:solidFill>
              <a:latin typeface="ＭＳ Ｐゴシック"/>
              <a:ea typeface="ＭＳ Ｐゴシック"/>
            </a:rPr>
            <a:t>ｼｰﾄ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146050</xdr:colOff>
          <xdr:row>3</xdr:row>
          <xdr:rowOff>31750</xdr:rowOff>
        </xdr:from>
        <xdr:to>
          <xdr:col>21</xdr:col>
          <xdr:colOff>209550</xdr:colOff>
          <xdr:row>4</xdr:row>
          <xdr:rowOff>114300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000" b="0" i="0" u="none" strike="noStrike" baseline="0">
                  <a:solidFill>
                    <a:srgbClr val="000000"/>
                  </a:solidFill>
                  <a:latin typeface="ＭＳ Ｐゴシック"/>
                  <a:ea typeface="ＭＳ Ｐゴシック"/>
                </a:rPr>
                <a:t>イベント有効</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127000</xdr:colOff>
          <xdr:row>1</xdr:row>
          <xdr:rowOff>127000</xdr:rowOff>
        </xdr:from>
        <xdr:to>
          <xdr:col>21</xdr:col>
          <xdr:colOff>209550</xdr:colOff>
          <xdr:row>2</xdr:row>
          <xdr:rowOff>152400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900" b="0" i="0" u="none" strike="noStrike" baseline="0">
                  <a:solidFill>
                    <a:srgbClr val="0000FF"/>
                  </a:solidFill>
                  <a:latin typeface="ＭＳ Ｐゴシック"/>
                  <a:ea typeface="ＭＳ Ｐゴシック"/>
                </a:rPr>
                <a:t>リストの再選択</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S36"/>
  <sheetViews>
    <sheetView showGridLines="0" tabSelected="1" zoomScaleNormal="100" zoomScaleSheetLayoutView="115" workbookViewId="0">
      <selection activeCell="AA3" sqref="AA3:AR18"/>
    </sheetView>
  </sheetViews>
  <sheetFormatPr defaultColWidth="9" defaultRowHeight="12"/>
  <cols>
    <col min="1" max="23" width="2.6328125" style="228" customWidth="1"/>
    <col min="24" max="24" width="1.36328125" style="228" customWidth="1"/>
    <col min="25" max="25" width="2.6328125" style="228" customWidth="1"/>
    <col min="26" max="26" width="1.36328125" style="228" customWidth="1"/>
    <col min="27" max="44" width="2.6328125" style="228" customWidth="1"/>
    <col min="45" max="45" width="1.08984375" style="228" customWidth="1"/>
    <col min="46" max="49" width="2.6328125" style="228" customWidth="1"/>
    <col min="50" max="16384" width="9" style="228"/>
  </cols>
  <sheetData>
    <row r="1" spans="1:45" ht="18" customHeight="1" thickBot="1">
      <c r="B1" s="430" t="s">
        <v>215</v>
      </c>
      <c r="C1" s="430"/>
      <c r="D1" s="430"/>
      <c r="E1" s="430"/>
      <c r="F1" s="430"/>
      <c r="G1" s="225" t="s">
        <v>114</v>
      </c>
      <c r="S1" s="372" t="s">
        <v>216</v>
      </c>
    </row>
    <row r="2" spans="1:45" s="226" customFormat="1" ht="7.5" customHeight="1" thickTop="1">
      <c r="A2" s="431"/>
      <c r="B2" s="431"/>
      <c r="C2" s="431"/>
      <c r="D2" s="431"/>
      <c r="E2" s="431"/>
      <c r="F2" s="431"/>
      <c r="G2" s="370"/>
      <c r="H2" s="371"/>
      <c r="J2" s="227"/>
      <c r="K2" s="227"/>
      <c r="L2" s="227"/>
      <c r="M2" s="227"/>
      <c r="N2" s="227"/>
      <c r="O2" s="227"/>
      <c r="P2" s="227"/>
      <c r="Q2" s="227"/>
      <c r="R2" s="227"/>
      <c r="S2" s="227"/>
      <c r="T2" s="227"/>
      <c r="U2" s="227"/>
      <c r="V2" s="227"/>
      <c r="Z2" s="413"/>
      <c r="AA2" s="414"/>
      <c r="AB2" s="414"/>
      <c r="AC2" s="414"/>
      <c r="AD2" s="414"/>
      <c r="AE2" s="414"/>
      <c r="AF2" s="414"/>
      <c r="AG2" s="414"/>
      <c r="AH2" s="414"/>
      <c r="AI2" s="414"/>
      <c r="AJ2" s="414"/>
      <c r="AK2" s="414"/>
      <c r="AL2" s="414"/>
      <c r="AM2" s="414"/>
      <c r="AN2" s="414"/>
      <c r="AO2" s="414"/>
      <c r="AP2" s="414"/>
      <c r="AQ2" s="414"/>
      <c r="AR2" s="414"/>
      <c r="AS2" s="415"/>
    </row>
    <row r="3" spans="1:45">
      <c r="Z3" s="416"/>
      <c r="AA3" s="432" t="s">
        <v>228</v>
      </c>
      <c r="AB3" s="432"/>
      <c r="AC3" s="432"/>
      <c r="AD3" s="432"/>
      <c r="AE3" s="432"/>
      <c r="AF3" s="432"/>
      <c r="AG3" s="432"/>
      <c r="AH3" s="432"/>
      <c r="AI3" s="432"/>
      <c r="AJ3" s="432"/>
      <c r="AK3" s="432"/>
      <c r="AL3" s="432"/>
      <c r="AM3" s="432"/>
      <c r="AN3" s="432"/>
      <c r="AO3" s="432"/>
      <c r="AP3" s="432"/>
      <c r="AQ3" s="432"/>
      <c r="AR3" s="432"/>
      <c r="AS3" s="417"/>
    </row>
    <row r="4" spans="1:45" ht="13.5" customHeight="1">
      <c r="B4" s="229" t="s">
        <v>115</v>
      </c>
      <c r="F4" s="230"/>
      <c r="Z4" s="416"/>
      <c r="AA4" s="432"/>
      <c r="AB4" s="432"/>
      <c r="AC4" s="432"/>
      <c r="AD4" s="432"/>
      <c r="AE4" s="432"/>
      <c r="AF4" s="432"/>
      <c r="AG4" s="432"/>
      <c r="AH4" s="432"/>
      <c r="AI4" s="432"/>
      <c r="AJ4" s="432"/>
      <c r="AK4" s="432"/>
      <c r="AL4" s="432"/>
      <c r="AM4" s="432"/>
      <c r="AN4" s="432"/>
      <c r="AO4" s="432"/>
      <c r="AP4" s="432"/>
      <c r="AQ4" s="432"/>
      <c r="AR4" s="432"/>
      <c r="AS4" s="417"/>
    </row>
    <row r="5" spans="1:45" ht="12" customHeight="1">
      <c r="B5" s="230" t="s">
        <v>116</v>
      </c>
      <c r="F5" s="230"/>
      <c r="Z5" s="416"/>
      <c r="AA5" s="432"/>
      <c r="AB5" s="432"/>
      <c r="AC5" s="432"/>
      <c r="AD5" s="432"/>
      <c r="AE5" s="432"/>
      <c r="AF5" s="432"/>
      <c r="AG5" s="432"/>
      <c r="AH5" s="432"/>
      <c r="AI5" s="432"/>
      <c r="AJ5" s="432"/>
      <c r="AK5" s="432"/>
      <c r="AL5" s="432"/>
      <c r="AM5" s="432"/>
      <c r="AN5" s="432"/>
      <c r="AO5" s="432"/>
      <c r="AP5" s="432"/>
      <c r="AQ5" s="432"/>
      <c r="AR5" s="432"/>
      <c r="AS5" s="417"/>
    </row>
    <row r="6" spans="1:45" ht="5.15" customHeight="1">
      <c r="B6" s="230"/>
      <c r="F6" s="230"/>
      <c r="Z6" s="416"/>
      <c r="AA6" s="432"/>
      <c r="AB6" s="432"/>
      <c r="AC6" s="432"/>
      <c r="AD6" s="432"/>
      <c r="AE6" s="432"/>
      <c r="AF6" s="432"/>
      <c r="AG6" s="432"/>
      <c r="AH6" s="432"/>
      <c r="AI6" s="432"/>
      <c r="AJ6" s="432"/>
      <c r="AK6" s="432"/>
      <c r="AL6" s="432"/>
      <c r="AM6" s="432"/>
      <c r="AN6" s="432"/>
      <c r="AO6" s="432"/>
      <c r="AP6" s="432"/>
      <c r="AQ6" s="432"/>
      <c r="AR6" s="432"/>
      <c r="AS6" s="417"/>
    </row>
    <row r="7" spans="1:45">
      <c r="B7" s="228" t="s">
        <v>117</v>
      </c>
      <c r="G7" s="230"/>
      <c r="Z7" s="416"/>
      <c r="AA7" s="432"/>
      <c r="AB7" s="432"/>
      <c r="AC7" s="432"/>
      <c r="AD7" s="432"/>
      <c r="AE7" s="432"/>
      <c r="AF7" s="432"/>
      <c r="AG7" s="432"/>
      <c r="AH7" s="432"/>
      <c r="AI7" s="432"/>
      <c r="AJ7" s="432"/>
      <c r="AK7" s="432"/>
      <c r="AL7" s="432"/>
      <c r="AM7" s="432"/>
      <c r="AN7" s="432"/>
      <c r="AO7" s="432"/>
      <c r="AP7" s="432"/>
      <c r="AQ7" s="432"/>
      <c r="AR7" s="432"/>
      <c r="AS7" s="417"/>
    </row>
    <row r="8" spans="1:45" ht="13.5" customHeight="1">
      <c r="C8" s="231" t="s">
        <v>118</v>
      </c>
      <c r="D8" s="232" t="s">
        <v>119</v>
      </c>
      <c r="E8" s="228" t="s">
        <v>120</v>
      </c>
      <c r="F8" s="230"/>
      <c r="Z8" s="416"/>
      <c r="AA8" s="432"/>
      <c r="AB8" s="432"/>
      <c r="AC8" s="432"/>
      <c r="AD8" s="432"/>
      <c r="AE8" s="432"/>
      <c r="AF8" s="432"/>
      <c r="AG8" s="432"/>
      <c r="AH8" s="432"/>
      <c r="AI8" s="432"/>
      <c r="AJ8" s="432"/>
      <c r="AK8" s="432"/>
      <c r="AL8" s="432"/>
      <c r="AM8" s="432"/>
      <c r="AN8" s="432"/>
      <c r="AO8" s="432"/>
      <c r="AP8" s="432"/>
      <c r="AQ8" s="432"/>
      <c r="AR8" s="432"/>
      <c r="AS8" s="417"/>
    </row>
    <row r="9" spans="1:45" ht="13.5" customHeight="1">
      <c r="C9" s="231"/>
      <c r="D9" s="232"/>
      <c r="E9" s="228" t="s">
        <v>121</v>
      </c>
      <c r="F9" s="230"/>
      <c r="Z9" s="416"/>
      <c r="AA9" s="432"/>
      <c r="AB9" s="432"/>
      <c r="AC9" s="432"/>
      <c r="AD9" s="432"/>
      <c r="AE9" s="432"/>
      <c r="AF9" s="432"/>
      <c r="AG9" s="432"/>
      <c r="AH9" s="432"/>
      <c r="AI9" s="432"/>
      <c r="AJ9" s="432"/>
      <c r="AK9" s="432"/>
      <c r="AL9" s="432"/>
      <c r="AM9" s="432"/>
      <c r="AN9" s="432"/>
      <c r="AO9" s="432"/>
      <c r="AP9" s="432"/>
      <c r="AQ9" s="432"/>
      <c r="AR9" s="432"/>
      <c r="AS9" s="417"/>
    </row>
    <row r="10" spans="1:45" ht="13.5" customHeight="1">
      <c r="C10" s="231" t="s">
        <v>122</v>
      </c>
      <c r="D10" s="232" t="s">
        <v>119</v>
      </c>
      <c r="E10" s="228" t="s">
        <v>113</v>
      </c>
      <c r="F10" s="230"/>
      <c r="Z10" s="416"/>
      <c r="AA10" s="432"/>
      <c r="AB10" s="432"/>
      <c r="AC10" s="432"/>
      <c r="AD10" s="432"/>
      <c r="AE10" s="432"/>
      <c r="AF10" s="432"/>
      <c r="AG10" s="432"/>
      <c r="AH10" s="432"/>
      <c r="AI10" s="432"/>
      <c r="AJ10" s="432"/>
      <c r="AK10" s="432"/>
      <c r="AL10" s="432"/>
      <c r="AM10" s="432"/>
      <c r="AN10" s="432"/>
      <c r="AO10" s="432"/>
      <c r="AP10" s="432"/>
      <c r="AQ10" s="432"/>
      <c r="AR10" s="432"/>
      <c r="AS10" s="417"/>
    </row>
    <row r="11" spans="1:45" ht="13.5" customHeight="1">
      <c r="C11" s="233" t="s">
        <v>123</v>
      </c>
      <c r="Z11" s="416"/>
      <c r="AA11" s="432"/>
      <c r="AB11" s="432"/>
      <c r="AC11" s="432"/>
      <c r="AD11" s="432"/>
      <c r="AE11" s="432"/>
      <c r="AF11" s="432"/>
      <c r="AG11" s="432"/>
      <c r="AH11" s="432"/>
      <c r="AI11" s="432"/>
      <c r="AJ11" s="432"/>
      <c r="AK11" s="432"/>
      <c r="AL11" s="432"/>
      <c r="AM11" s="432"/>
      <c r="AN11" s="432"/>
      <c r="AO11" s="432"/>
      <c r="AP11" s="432"/>
      <c r="AQ11" s="432"/>
      <c r="AR11" s="432"/>
      <c r="AS11" s="417"/>
    </row>
    <row r="12" spans="1:45" ht="5.15" customHeight="1">
      <c r="Z12" s="416"/>
      <c r="AA12" s="432"/>
      <c r="AB12" s="432"/>
      <c r="AC12" s="432"/>
      <c r="AD12" s="432"/>
      <c r="AE12" s="432"/>
      <c r="AF12" s="432"/>
      <c r="AG12" s="432"/>
      <c r="AH12" s="432"/>
      <c r="AI12" s="432"/>
      <c r="AJ12" s="432"/>
      <c r="AK12" s="432"/>
      <c r="AL12" s="432"/>
      <c r="AM12" s="432"/>
      <c r="AN12" s="432"/>
      <c r="AO12" s="432"/>
      <c r="AP12" s="432"/>
      <c r="AQ12" s="432"/>
      <c r="AR12" s="432"/>
      <c r="AS12" s="417"/>
    </row>
    <row r="13" spans="1:45" ht="12" customHeight="1">
      <c r="Z13" s="416"/>
      <c r="AA13" s="432"/>
      <c r="AB13" s="432"/>
      <c r="AC13" s="432"/>
      <c r="AD13" s="432"/>
      <c r="AE13" s="432"/>
      <c r="AF13" s="432"/>
      <c r="AG13" s="432"/>
      <c r="AH13" s="432"/>
      <c r="AI13" s="432"/>
      <c r="AJ13" s="432"/>
      <c r="AK13" s="432"/>
      <c r="AL13" s="432"/>
      <c r="AM13" s="432"/>
      <c r="AN13" s="432"/>
      <c r="AO13" s="432"/>
      <c r="AP13" s="432"/>
      <c r="AQ13" s="432"/>
      <c r="AR13" s="432"/>
      <c r="AS13" s="417"/>
    </row>
    <row r="14" spans="1:45" ht="13.5" customHeight="1">
      <c r="B14" s="230" t="s">
        <v>124</v>
      </c>
      <c r="Z14" s="416"/>
      <c r="AA14" s="432"/>
      <c r="AB14" s="432"/>
      <c r="AC14" s="432"/>
      <c r="AD14" s="432"/>
      <c r="AE14" s="432"/>
      <c r="AF14" s="432"/>
      <c r="AG14" s="432"/>
      <c r="AH14" s="432"/>
      <c r="AI14" s="432"/>
      <c r="AJ14" s="432"/>
      <c r="AK14" s="432"/>
      <c r="AL14" s="432"/>
      <c r="AM14" s="432"/>
      <c r="AN14" s="432"/>
      <c r="AO14" s="432"/>
      <c r="AP14" s="432"/>
      <c r="AQ14" s="432"/>
      <c r="AR14" s="432"/>
      <c r="AS14" s="417"/>
    </row>
    <row r="15" spans="1:45">
      <c r="C15" s="228" t="s">
        <v>125</v>
      </c>
      <c r="Z15" s="416"/>
      <c r="AA15" s="432"/>
      <c r="AB15" s="432"/>
      <c r="AC15" s="432"/>
      <c r="AD15" s="432"/>
      <c r="AE15" s="432"/>
      <c r="AF15" s="432"/>
      <c r="AG15" s="432"/>
      <c r="AH15" s="432"/>
      <c r="AI15" s="432"/>
      <c r="AJ15" s="432"/>
      <c r="AK15" s="432"/>
      <c r="AL15" s="432"/>
      <c r="AM15" s="432"/>
      <c r="AN15" s="432"/>
      <c r="AO15" s="432"/>
      <c r="AP15" s="432"/>
      <c r="AQ15" s="432"/>
      <c r="AR15" s="432"/>
      <c r="AS15" s="417"/>
    </row>
    <row r="16" spans="1:45">
      <c r="Z16" s="416"/>
      <c r="AA16" s="432"/>
      <c r="AB16" s="432"/>
      <c r="AC16" s="432"/>
      <c r="AD16" s="432"/>
      <c r="AE16" s="432"/>
      <c r="AF16" s="432"/>
      <c r="AG16" s="432"/>
      <c r="AH16" s="432"/>
      <c r="AI16" s="432"/>
      <c r="AJ16" s="432"/>
      <c r="AK16" s="432"/>
      <c r="AL16" s="432"/>
      <c r="AM16" s="432"/>
      <c r="AN16" s="432"/>
      <c r="AO16" s="432"/>
      <c r="AP16" s="432"/>
      <c r="AQ16" s="432"/>
      <c r="AR16" s="432"/>
      <c r="AS16" s="417"/>
    </row>
    <row r="17" spans="3:45">
      <c r="Q17" s="234"/>
      <c r="R17" s="235"/>
      <c r="S17" s="230"/>
      <c r="T17" s="230"/>
      <c r="U17" s="230"/>
      <c r="V17" s="230"/>
      <c r="Z17" s="416"/>
      <c r="AA17" s="432"/>
      <c r="AB17" s="432"/>
      <c r="AC17" s="432"/>
      <c r="AD17" s="432"/>
      <c r="AE17" s="432"/>
      <c r="AF17" s="432"/>
      <c r="AG17" s="432"/>
      <c r="AH17" s="432"/>
      <c r="AI17" s="432"/>
      <c r="AJ17" s="432"/>
      <c r="AK17" s="432"/>
      <c r="AL17" s="432"/>
      <c r="AM17" s="432"/>
      <c r="AN17" s="432"/>
      <c r="AO17" s="432"/>
      <c r="AP17" s="432"/>
      <c r="AQ17" s="432"/>
      <c r="AR17" s="432"/>
      <c r="AS17" s="417"/>
    </row>
    <row r="18" spans="3:45">
      <c r="Q18" s="230"/>
      <c r="R18" s="230"/>
      <c r="S18" s="230"/>
      <c r="T18" s="230"/>
      <c r="U18" s="230"/>
      <c r="V18" s="230"/>
      <c r="Z18" s="416"/>
      <c r="AA18" s="432"/>
      <c r="AB18" s="432"/>
      <c r="AC18" s="432"/>
      <c r="AD18" s="432"/>
      <c r="AE18" s="432"/>
      <c r="AF18" s="432"/>
      <c r="AG18" s="432"/>
      <c r="AH18" s="432"/>
      <c r="AI18" s="432"/>
      <c r="AJ18" s="432"/>
      <c r="AK18" s="432"/>
      <c r="AL18" s="432"/>
      <c r="AM18" s="432"/>
      <c r="AN18" s="432"/>
      <c r="AO18" s="432"/>
      <c r="AP18" s="432"/>
      <c r="AQ18" s="432"/>
      <c r="AR18" s="432"/>
      <c r="AS18" s="417"/>
    </row>
    <row r="19" spans="3:45" ht="13">
      <c r="Q19" s="230"/>
      <c r="R19" s="230"/>
      <c r="S19" s="230"/>
      <c r="T19" s="230"/>
      <c r="U19" s="230"/>
      <c r="V19" s="230"/>
      <c r="Z19" s="416"/>
      <c r="AA19" s="418" t="s">
        <v>229</v>
      </c>
      <c r="AB19" s="419"/>
      <c r="AC19" s="419"/>
      <c r="AD19" s="419"/>
      <c r="AE19" s="419"/>
      <c r="AF19" s="419"/>
      <c r="AG19" s="419"/>
      <c r="AH19" s="419"/>
      <c r="AI19" s="419"/>
      <c r="AJ19" s="419"/>
      <c r="AK19" s="419"/>
      <c r="AL19" s="419"/>
      <c r="AM19" s="419"/>
      <c r="AN19" s="419"/>
      <c r="AO19" s="419"/>
      <c r="AP19" s="419"/>
      <c r="AQ19" s="419"/>
      <c r="AR19" s="419"/>
      <c r="AS19" s="417"/>
    </row>
    <row r="20" spans="3:45">
      <c r="Q20" s="230"/>
      <c r="R20" s="230"/>
      <c r="S20" s="230"/>
      <c r="T20" s="230"/>
      <c r="U20" s="230"/>
      <c r="V20" s="230"/>
      <c r="Z20" s="416"/>
      <c r="AA20" s="425" t="s">
        <v>230</v>
      </c>
      <c r="AB20" s="425"/>
      <c r="AC20" s="425"/>
      <c r="AD20" s="425"/>
      <c r="AE20" s="425"/>
      <c r="AF20" s="425"/>
      <c r="AG20" s="426"/>
      <c r="AH20" s="426"/>
      <c r="AI20" s="426"/>
      <c r="AJ20" s="426"/>
      <c r="AK20" s="426"/>
      <c r="AL20" s="426"/>
      <c r="AM20" s="426"/>
      <c r="AN20" s="426"/>
      <c r="AO20" s="426"/>
      <c r="AP20" s="426"/>
      <c r="AQ20" s="426"/>
      <c r="AR20" s="426"/>
      <c r="AS20" s="417"/>
    </row>
    <row r="21" spans="3:45">
      <c r="E21" s="236"/>
      <c r="F21" s="236"/>
      <c r="G21" s="236"/>
      <c r="H21" s="236"/>
      <c r="I21" s="230"/>
      <c r="Q21" s="230"/>
      <c r="R21" s="230"/>
      <c r="S21" s="230"/>
      <c r="T21" s="230"/>
      <c r="U21" s="230"/>
      <c r="V21" s="230"/>
      <c r="X21" s="234"/>
      <c r="Y21" s="230"/>
      <c r="Z21" s="416"/>
      <c r="AA21" s="425"/>
      <c r="AB21" s="425"/>
      <c r="AC21" s="425"/>
      <c r="AD21" s="425"/>
      <c r="AE21" s="425"/>
      <c r="AF21" s="425"/>
      <c r="AG21" s="426"/>
      <c r="AH21" s="426"/>
      <c r="AI21" s="426"/>
      <c r="AJ21" s="426"/>
      <c r="AK21" s="426"/>
      <c r="AL21" s="426"/>
      <c r="AM21" s="426"/>
      <c r="AN21" s="426"/>
      <c r="AO21" s="426"/>
      <c r="AP21" s="426"/>
      <c r="AQ21" s="426"/>
      <c r="AR21" s="426"/>
      <c r="AS21" s="417"/>
    </row>
    <row r="22" spans="3:45">
      <c r="Q22" s="230"/>
      <c r="R22" s="230"/>
      <c r="S22" s="230"/>
      <c r="T22" s="230"/>
      <c r="U22" s="230"/>
      <c r="V22" s="230"/>
      <c r="X22" s="230"/>
      <c r="Y22" s="230"/>
      <c r="Z22" s="416"/>
      <c r="AA22" s="425"/>
      <c r="AB22" s="425"/>
      <c r="AC22" s="425"/>
      <c r="AD22" s="425"/>
      <c r="AE22" s="425"/>
      <c r="AF22" s="425"/>
      <c r="AG22" s="426"/>
      <c r="AH22" s="426"/>
      <c r="AI22" s="426"/>
      <c r="AJ22" s="426"/>
      <c r="AK22" s="426"/>
      <c r="AL22" s="426"/>
      <c r="AM22" s="426"/>
      <c r="AN22" s="426"/>
      <c r="AO22" s="426"/>
      <c r="AP22" s="426"/>
      <c r="AQ22" s="426"/>
      <c r="AR22" s="426"/>
      <c r="AS22" s="417"/>
    </row>
    <row r="23" spans="3:45">
      <c r="Q23" s="230"/>
      <c r="R23" s="230"/>
      <c r="S23" s="230"/>
      <c r="T23" s="230"/>
      <c r="U23" s="230"/>
      <c r="V23" s="230"/>
      <c r="X23" s="230"/>
      <c r="Y23" s="230"/>
      <c r="Z23" s="416"/>
      <c r="AA23" s="425" t="s">
        <v>231</v>
      </c>
      <c r="AB23" s="425"/>
      <c r="AC23" s="425"/>
      <c r="AD23" s="425"/>
      <c r="AE23" s="425"/>
      <c r="AF23" s="425"/>
      <c r="AG23" s="426"/>
      <c r="AH23" s="426"/>
      <c r="AI23" s="426"/>
      <c r="AJ23" s="426"/>
      <c r="AK23" s="426"/>
      <c r="AL23" s="426"/>
      <c r="AM23" s="426"/>
      <c r="AN23" s="426"/>
      <c r="AO23" s="426"/>
      <c r="AP23" s="426"/>
      <c r="AQ23" s="426"/>
      <c r="AR23" s="426"/>
      <c r="AS23" s="417"/>
    </row>
    <row r="24" spans="3:45">
      <c r="Q24" s="230"/>
      <c r="R24" s="230"/>
      <c r="S24" s="230"/>
      <c r="T24" s="230"/>
      <c r="U24" s="230"/>
      <c r="V24" s="230"/>
      <c r="X24" s="230"/>
      <c r="Y24" s="230"/>
      <c r="Z24" s="416"/>
      <c r="AA24" s="425"/>
      <c r="AB24" s="425"/>
      <c r="AC24" s="425"/>
      <c r="AD24" s="425"/>
      <c r="AE24" s="425"/>
      <c r="AF24" s="425"/>
      <c r="AG24" s="426"/>
      <c r="AH24" s="426"/>
      <c r="AI24" s="426"/>
      <c r="AJ24" s="426"/>
      <c r="AK24" s="426"/>
      <c r="AL24" s="426"/>
      <c r="AM24" s="426"/>
      <c r="AN24" s="426"/>
      <c r="AO24" s="426"/>
      <c r="AP24" s="426"/>
      <c r="AQ24" s="426"/>
      <c r="AR24" s="426"/>
      <c r="AS24" s="417"/>
    </row>
    <row r="25" spans="3:45" ht="13">
      <c r="C25" s="226"/>
      <c r="D25" s="237"/>
      <c r="I25" s="238"/>
      <c r="X25" s="237"/>
      <c r="Z25" s="416"/>
      <c r="AA25" s="420"/>
      <c r="AB25" s="420"/>
      <c r="AC25" s="420"/>
      <c r="AD25" s="420"/>
      <c r="AE25" s="420"/>
      <c r="AF25" s="420"/>
      <c r="AG25" s="421"/>
      <c r="AH25" s="421"/>
      <c r="AI25" s="421"/>
      <c r="AJ25" s="421"/>
      <c r="AK25" s="421"/>
      <c r="AL25" s="421"/>
      <c r="AM25" s="421"/>
      <c r="AN25" s="421"/>
      <c r="AO25" s="421"/>
      <c r="AP25" s="421"/>
      <c r="AQ25" s="421"/>
      <c r="AR25" s="421"/>
      <c r="AS25" s="417"/>
    </row>
    <row r="26" spans="3:45" ht="13.5" customHeight="1">
      <c r="C26" s="226"/>
      <c r="D26" s="237"/>
      <c r="I26" s="238"/>
      <c r="Z26" s="416"/>
      <c r="AA26" s="418" t="s">
        <v>232</v>
      </c>
      <c r="AB26" s="419"/>
      <c r="AC26" s="419"/>
      <c r="AD26" s="419"/>
      <c r="AE26" s="419"/>
      <c r="AF26" s="419"/>
      <c r="AG26" s="419"/>
      <c r="AH26" s="419"/>
      <c r="AI26" s="419"/>
      <c r="AJ26" s="419"/>
      <c r="AK26" s="419"/>
      <c r="AL26" s="419"/>
      <c r="AM26" s="419"/>
      <c r="AN26" s="419"/>
      <c r="AO26" s="419"/>
      <c r="AP26" s="419"/>
      <c r="AQ26" s="419"/>
      <c r="AR26" s="419"/>
      <c r="AS26" s="417"/>
    </row>
    <row r="27" spans="3:45">
      <c r="C27" s="226"/>
      <c r="I27" s="232"/>
      <c r="Z27" s="416"/>
      <c r="AA27" s="427" t="s">
        <v>233</v>
      </c>
      <c r="AB27" s="428"/>
      <c r="AC27" s="428"/>
      <c r="AD27" s="428"/>
      <c r="AE27" s="428"/>
      <c r="AF27" s="428"/>
      <c r="AG27" s="428"/>
      <c r="AH27" s="428"/>
      <c r="AI27" s="428"/>
      <c r="AJ27" s="428"/>
      <c r="AK27" s="428"/>
      <c r="AL27" s="428"/>
      <c r="AM27" s="428"/>
      <c r="AN27" s="428"/>
      <c r="AO27" s="428"/>
      <c r="AP27" s="428"/>
      <c r="AQ27" s="428"/>
      <c r="AR27" s="428"/>
      <c r="AS27" s="417"/>
    </row>
    <row r="28" spans="3:45">
      <c r="Z28" s="422"/>
      <c r="AA28" s="428"/>
      <c r="AB28" s="428"/>
      <c r="AC28" s="428"/>
      <c r="AD28" s="428"/>
      <c r="AE28" s="428"/>
      <c r="AF28" s="428"/>
      <c r="AG28" s="428"/>
      <c r="AH28" s="428"/>
      <c r="AI28" s="428"/>
      <c r="AJ28" s="428"/>
      <c r="AK28" s="428"/>
      <c r="AL28" s="428"/>
      <c r="AM28" s="428"/>
      <c r="AN28" s="428"/>
      <c r="AO28" s="428"/>
      <c r="AP28" s="428"/>
      <c r="AQ28" s="428"/>
      <c r="AR28" s="428"/>
      <c r="AS28" s="417"/>
    </row>
    <row r="29" spans="3:45">
      <c r="Z29" s="416"/>
      <c r="AA29" s="428"/>
      <c r="AB29" s="428"/>
      <c r="AC29" s="428"/>
      <c r="AD29" s="428"/>
      <c r="AE29" s="428"/>
      <c r="AF29" s="428"/>
      <c r="AG29" s="428"/>
      <c r="AH29" s="428"/>
      <c r="AI29" s="428"/>
      <c r="AJ29" s="428"/>
      <c r="AK29" s="428"/>
      <c r="AL29" s="428"/>
      <c r="AM29" s="428"/>
      <c r="AN29" s="428"/>
      <c r="AO29" s="428"/>
      <c r="AP29" s="428"/>
      <c r="AQ29" s="428"/>
      <c r="AR29" s="428"/>
      <c r="AS29" s="417"/>
    </row>
    <row r="30" spans="3:45">
      <c r="Z30" s="416"/>
      <c r="AA30" s="428"/>
      <c r="AB30" s="428"/>
      <c r="AC30" s="428"/>
      <c r="AD30" s="428"/>
      <c r="AE30" s="428"/>
      <c r="AF30" s="428"/>
      <c r="AG30" s="428"/>
      <c r="AH30" s="428"/>
      <c r="AI30" s="428"/>
      <c r="AJ30" s="428"/>
      <c r="AK30" s="428"/>
      <c r="AL30" s="428"/>
      <c r="AM30" s="428"/>
      <c r="AN30" s="428"/>
      <c r="AO30" s="428"/>
      <c r="AP30" s="428"/>
      <c r="AQ30" s="428"/>
      <c r="AR30" s="428"/>
      <c r="AS30" s="417"/>
    </row>
    <row r="31" spans="3:45">
      <c r="Z31" s="416"/>
      <c r="AA31" s="428"/>
      <c r="AB31" s="428"/>
      <c r="AC31" s="428"/>
      <c r="AD31" s="428"/>
      <c r="AE31" s="428"/>
      <c r="AF31" s="428"/>
      <c r="AG31" s="428"/>
      <c r="AH31" s="428"/>
      <c r="AI31" s="428"/>
      <c r="AJ31" s="428"/>
      <c r="AK31" s="428"/>
      <c r="AL31" s="428"/>
      <c r="AM31" s="428"/>
      <c r="AN31" s="428"/>
      <c r="AO31" s="428"/>
      <c r="AP31" s="428"/>
      <c r="AQ31" s="428"/>
      <c r="AR31" s="428"/>
      <c r="AS31" s="417"/>
    </row>
    <row r="32" spans="3:45">
      <c r="Z32" s="416"/>
      <c r="AA32" s="428"/>
      <c r="AB32" s="428"/>
      <c r="AC32" s="428"/>
      <c r="AD32" s="428"/>
      <c r="AE32" s="428"/>
      <c r="AF32" s="428"/>
      <c r="AG32" s="428"/>
      <c r="AH32" s="428"/>
      <c r="AI32" s="428"/>
      <c r="AJ32" s="428"/>
      <c r="AK32" s="428"/>
      <c r="AL32" s="428"/>
      <c r="AM32" s="428"/>
      <c r="AN32" s="428"/>
      <c r="AO32" s="428"/>
      <c r="AP32" s="428"/>
      <c r="AQ32" s="428"/>
      <c r="AR32" s="428"/>
      <c r="AS32" s="417"/>
    </row>
    <row r="33" spans="26:45">
      <c r="Z33" s="416"/>
      <c r="AA33" s="428"/>
      <c r="AB33" s="428"/>
      <c r="AC33" s="428"/>
      <c r="AD33" s="428"/>
      <c r="AE33" s="428"/>
      <c r="AF33" s="428"/>
      <c r="AG33" s="428"/>
      <c r="AH33" s="428"/>
      <c r="AI33" s="428"/>
      <c r="AJ33" s="428"/>
      <c r="AK33" s="428"/>
      <c r="AL33" s="428"/>
      <c r="AM33" s="428"/>
      <c r="AN33" s="428"/>
      <c r="AO33" s="428"/>
      <c r="AP33" s="428"/>
      <c r="AQ33" s="428"/>
      <c r="AR33" s="428"/>
      <c r="AS33" s="417"/>
    </row>
    <row r="34" spans="26:45">
      <c r="Z34" s="416"/>
      <c r="AA34" s="428"/>
      <c r="AB34" s="428"/>
      <c r="AC34" s="428"/>
      <c r="AD34" s="428"/>
      <c r="AE34" s="428"/>
      <c r="AF34" s="428"/>
      <c r="AG34" s="428"/>
      <c r="AH34" s="428"/>
      <c r="AI34" s="428"/>
      <c r="AJ34" s="428"/>
      <c r="AK34" s="428"/>
      <c r="AL34" s="428"/>
      <c r="AM34" s="428"/>
      <c r="AN34" s="428"/>
      <c r="AO34" s="428"/>
      <c r="AP34" s="428"/>
      <c r="AQ34" s="428"/>
      <c r="AR34" s="428"/>
      <c r="AS34" s="417"/>
    </row>
    <row r="35" spans="26:45" ht="12.5" thickBot="1">
      <c r="Z35" s="423"/>
      <c r="AA35" s="429"/>
      <c r="AB35" s="429"/>
      <c r="AC35" s="429"/>
      <c r="AD35" s="429"/>
      <c r="AE35" s="429"/>
      <c r="AF35" s="429"/>
      <c r="AG35" s="429"/>
      <c r="AH35" s="429"/>
      <c r="AI35" s="429"/>
      <c r="AJ35" s="429"/>
      <c r="AK35" s="429"/>
      <c r="AL35" s="429"/>
      <c r="AM35" s="429"/>
      <c r="AN35" s="429"/>
      <c r="AO35" s="429"/>
      <c r="AP35" s="429"/>
      <c r="AQ35" s="429"/>
      <c r="AR35" s="429"/>
      <c r="AS35" s="424"/>
    </row>
    <row r="36" spans="26:45" ht="12.5" thickTop="1"/>
  </sheetData>
  <sheetProtection algorithmName="SHA-512" hashValue="dhPmfqE70gckQf7Tr9v1mwL5VRyy+xMBtBXP/vJnPMOioGe+32sn9UM8dpE2ToIa5Jyn2krSC9NLW3aA7xwDXQ==" saltValue="BdYB2v+vZHYdOZYC47nk9w==" spinCount="100000" sheet="1" objects="1" scenarios="1"/>
  <mergeCells count="8">
    <mergeCell ref="AA23:AF24"/>
    <mergeCell ref="AG23:AR24"/>
    <mergeCell ref="AA27:AR35"/>
    <mergeCell ref="B1:F1"/>
    <mergeCell ref="A2:F2"/>
    <mergeCell ref="AA3:AR18"/>
    <mergeCell ref="AA20:AF22"/>
    <mergeCell ref="AG20:AR22"/>
  </mergeCells>
  <phoneticPr fontId="39"/>
  <printOptions horizontalCentered="1"/>
  <pageMargins left="0.78740157480314965" right="0.78740157480314965" top="0.98425196850393704" bottom="0.98425196850393704"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X90"/>
  <sheetViews>
    <sheetView showGridLines="0" zoomScaleNormal="100" zoomScaleSheetLayoutView="100" workbookViewId="0">
      <selection activeCell="L9" sqref="L9:M9"/>
    </sheetView>
  </sheetViews>
  <sheetFormatPr defaultColWidth="12" defaultRowHeight="13"/>
  <cols>
    <col min="1" max="1" width="1.6328125" style="4" customWidth="1"/>
    <col min="2" max="2" width="1.6328125" style="5" customWidth="1"/>
    <col min="3" max="3" width="3.6328125" style="4" customWidth="1"/>
    <col min="4" max="4" width="9.453125" style="4" customWidth="1"/>
    <col min="5" max="5" width="11.26953125" style="4" customWidth="1"/>
    <col min="6" max="6" width="8.36328125" style="4" customWidth="1"/>
    <col min="7" max="7" width="5.6328125" style="4" customWidth="1"/>
    <col min="8" max="8" width="7" style="4" customWidth="1"/>
    <col min="9" max="13" width="5.6328125" style="4" customWidth="1"/>
    <col min="14" max="15" width="1.6328125" style="4" customWidth="1"/>
    <col min="16" max="16" width="8.90625" style="4" customWidth="1"/>
    <col min="17" max="17" width="8.26953125" style="6" customWidth="1"/>
    <col min="18" max="19" width="8.90625" style="6" customWidth="1"/>
    <col min="20" max="20" width="19.453125" style="6" customWidth="1"/>
    <col min="21" max="23" width="8.90625" style="6" customWidth="1"/>
    <col min="24" max="24" width="16.90625" style="7" customWidth="1"/>
    <col min="25" max="26" width="9.08984375" style="4" customWidth="1"/>
    <col min="27" max="16384" width="12" style="4"/>
  </cols>
  <sheetData>
    <row r="1" spans="2:24" ht="9" customHeight="1"/>
    <row r="2" spans="2:24" ht="13.5" customHeight="1" thickBot="1">
      <c r="B2" s="8" t="s">
        <v>15</v>
      </c>
      <c r="O2" s="9"/>
      <c r="P2" s="9"/>
      <c r="T2" s="10"/>
      <c r="U2" s="10"/>
      <c r="W2" s="11" t="s">
        <v>58</v>
      </c>
      <c r="X2" s="12" t="s">
        <v>16</v>
      </c>
    </row>
    <row r="3" spans="2:24" ht="14.25" customHeight="1" thickTop="1">
      <c r="B3" s="440" t="s">
        <v>110</v>
      </c>
      <c r="C3" s="441"/>
      <c r="D3" s="441"/>
      <c r="E3" s="441"/>
      <c r="F3" s="441"/>
      <c r="G3" s="441"/>
      <c r="H3" s="441"/>
      <c r="I3" s="441"/>
      <c r="J3" s="441"/>
      <c r="K3" s="441"/>
      <c r="L3" s="441"/>
      <c r="M3" s="441"/>
      <c r="N3" s="442"/>
      <c r="O3" s="13"/>
      <c r="P3" s="14"/>
      <c r="T3" s="15"/>
      <c r="U3" s="15"/>
      <c r="W3" s="16" t="s">
        <v>17</v>
      </c>
      <c r="X3" s="17">
        <f>COUNTIF(F11:F21,"※")</f>
        <v>10</v>
      </c>
    </row>
    <row r="4" spans="2:24" s="18" customFormat="1" ht="14.25" customHeight="1">
      <c r="B4" s="454" t="s">
        <v>18</v>
      </c>
      <c r="C4" s="455"/>
      <c r="D4" s="455"/>
      <c r="E4" s="455"/>
      <c r="F4" s="455"/>
      <c r="G4" s="455"/>
      <c r="H4" s="455"/>
      <c r="I4" s="455"/>
      <c r="J4" s="455"/>
      <c r="K4" s="455"/>
      <c r="L4" s="455"/>
      <c r="M4" s="455"/>
      <c r="N4" s="456"/>
      <c r="O4" s="19"/>
      <c r="P4" s="14"/>
      <c r="Q4" s="20"/>
      <c r="R4" s="20"/>
      <c r="S4" s="20"/>
      <c r="T4" s="15"/>
      <c r="U4" s="15"/>
      <c r="V4" s="20"/>
      <c r="W4" s="21" t="s">
        <v>19</v>
      </c>
      <c r="X4" s="17">
        <f>COUNTIF(A票!$K$14:$K$36,"※")</f>
        <v>13</v>
      </c>
    </row>
    <row r="5" spans="2:24" s="18" customFormat="1" ht="14.25" customHeight="1" thickBot="1">
      <c r="B5" s="449" t="s">
        <v>20</v>
      </c>
      <c r="C5" s="450"/>
      <c r="D5" s="450"/>
      <c r="E5" s="450"/>
      <c r="F5" s="450"/>
      <c r="G5" s="450"/>
      <c r="H5" s="450"/>
      <c r="I5" s="450"/>
      <c r="J5" s="450"/>
      <c r="K5" s="450"/>
      <c r="L5" s="450"/>
      <c r="M5" s="450"/>
      <c r="N5" s="451"/>
      <c r="O5" s="22"/>
      <c r="P5" s="14"/>
      <c r="Q5" s="20"/>
      <c r="R5" s="20"/>
      <c r="S5" s="20"/>
      <c r="T5" s="15"/>
      <c r="U5" s="15"/>
      <c r="V5" s="20"/>
      <c r="W5" s="23" t="s">
        <v>21</v>
      </c>
      <c r="X5" s="17">
        <f>COUNTIF(B票!$J$16:$J$37,"※")</f>
        <v>17</v>
      </c>
    </row>
    <row r="6" spans="2:24" s="18" customFormat="1" ht="6" customHeight="1" thickTop="1">
      <c r="C6" s="24"/>
      <c r="D6" s="24"/>
      <c r="E6" s="24"/>
      <c r="F6" s="9"/>
      <c r="G6" s="9"/>
      <c r="H6" s="9"/>
      <c r="I6" s="9"/>
      <c r="J6" s="9"/>
      <c r="K6" s="9"/>
      <c r="L6" s="9"/>
      <c r="M6" s="9"/>
      <c r="N6" s="9"/>
      <c r="O6" s="9"/>
      <c r="P6" s="9"/>
      <c r="Q6" s="20"/>
      <c r="R6" s="20"/>
      <c r="S6" s="20"/>
      <c r="T6" s="15"/>
      <c r="U6" s="15"/>
      <c r="V6" s="20"/>
      <c r="W6" s="23" t="s">
        <v>164</v>
      </c>
      <c r="X6" s="17">
        <f>COUNTIF(Ｃ票!H14:H213,"※")</f>
        <v>0</v>
      </c>
    </row>
    <row r="7" spans="2:24" s="18" customFormat="1" ht="6" customHeight="1">
      <c r="C7" s="24"/>
      <c r="D7" s="24"/>
      <c r="E7" s="24"/>
      <c r="F7" s="9"/>
      <c r="G7" s="9"/>
      <c r="H7" s="9"/>
      <c r="I7" s="9"/>
      <c r="J7" s="9"/>
      <c r="K7" s="9"/>
      <c r="L7" s="9"/>
      <c r="M7" s="9"/>
      <c r="N7" s="9"/>
      <c r="O7" s="9"/>
      <c r="P7" s="9"/>
      <c r="Q7" s="20"/>
      <c r="R7" s="20"/>
      <c r="S7" s="20"/>
      <c r="T7" s="15"/>
      <c r="U7" s="15"/>
      <c r="V7" s="20"/>
      <c r="W7" s="20"/>
      <c r="X7" s="25"/>
    </row>
    <row r="8" spans="2:24" s="18" customFormat="1" ht="9" customHeight="1">
      <c r="B8" s="26"/>
      <c r="C8" s="27"/>
      <c r="D8" s="27"/>
      <c r="E8" s="28"/>
      <c r="F8" s="28"/>
      <c r="G8" s="28"/>
      <c r="H8" s="28"/>
      <c r="I8" s="28"/>
      <c r="J8" s="28"/>
      <c r="K8" s="28"/>
      <c r="L8" s="28"/>
      <c r="M8" s="28"/>
      <c r="N8" s="29"/>
      <c r="O8" s="30"/>
      <c r="P8" s="24"/>
      <c r="Q8" s="31"/>
      <c r="R8" s="31"/>
      <c r="S8" s="20"/>
      <c r="T8" s="32" t="s">
        <v>22</v>
      </c>
      <c r="U8" s="33" t="s">
        <v>23</v>
      </c>
      <c r="V8" s="20"/>
      <c r="W8" s="11" t="s">
        <v>58</v>
      </c>
      <c r="X8" s="12" t="s">
        <v>142</v>
      </c>
    </row>
    <row r="9" spans="2:24" s="18" customFormat="1" ht="18" customHeight="1">
      <c r="B9" s="30"/>
      <c r="C9" s="34" t="s">
        <v>24</v>
      </c>
      <c r="D9" s="34" t="s">
        <v>25</v>
      </c>
      <c r="E9" s="24"/>
      <c r="F9" s="24"/>
      <c r="G9" s="35"/>
      <c r="H9" s="35"/>
      <c r="I9" s="35"/>
      <c r="J9" s="35"/>
      <c r="K9" s="36" t="s">
        <v>26</v>
      </c>
      <c r="L9" s="443"/>
      <c r="M9" s="444"/>
      <c r="N9" s="37"/>
      <c r="O9" s="30"/>
      <c r="P9" s="24"/>
      <c r="Q9" s="12"/>
      <c r="R9" s="12"/>
      <c r="S9" s="20"/>
      <c r="T9" s="38" t="s">
        <v>1</v>
      </c>
      <c r="U9" s="39" t="s">
        <v>27</v>
      </c>
      <c r="V9" s="20"/>
      <c r="W9" s="16" t="s">
        <v>17</v>
      </c>
      <c r="X9" s="17">
        <f>COUNTIF(F11:F21,"E")</f>
        <v>0</v>
      </c>
    </row>
    <row r="10" spans="2:24" s="18" customFormat="1" ht="7" customHeight="1">
      <c r="B10" s="30"/>
      <c r="C10" s="34"/>
      <c r="D10" s="34"/>
      <c r="E10" s="24"/>
      <c r="F10" s="24"/>
      <c r="G10" s="35"/>
      <c r="H10" s="35"/>
      <c r="I10" s="35"/>
      <c r="J10" s="35"/>
      <c r="K10" s="36"/>
      <c r="L10" s="42"/>
      <c r="M10" s="42"/>
      <c r="N10" s="37"/>
      <c r="O10" s="30"/>
      <c r="P10" s="24"/>
      <c r="Q10" s="11"/>
      <c r="R10" s="43"/>
      <c r="S10" s="12"/>
      <c r="T10" s="38" t="s">
        <v>2</v>
      </c>
      <c r="U10" s="39" t="s">
        <v>28</v>
      </c>
      <c r="V10" s="20"/>
      <c r="W10" s="23" t="s">
        <v>164</v>
      </c>
      <c r="X10" s="17">
        <f>COUNTIF(Ｃ票!H14:H213,"E")</f>
        <v>0</v>
      </c>
    </row>
    <row r="11" spans="2:24" s="18" customFormat="1" ht="18" customHeight="1">
      <c r="B11" s="30"/>
      <c r="C11" s="44" t="s">
        <v>59</v>
      </c>
      <c r="D11" s="45" t="s">
        <v>60</v>
      </c>
      <c r="E11" s="46"/>
      <c r="F11" s="47" t="str">
        <f>IF(G11="","※","")</f>
        <v>※</v>
      </c>
      <c r="G11" s="445"/>
      <c r="H11" s="446"/>
      <c r="I11" s="446"/>
      <c r="J11" s="446"/>
      <c r="K11" s="446"/>
      <c r="L11" s="446"/>
      <c r="M11" s="447"/>
      <c r="N11" s="37"/>
      <c r="O11" s="30"/>
      <c r="P11" s="24"/>
      <c r="Q11" s="11"/>
      <c r="R11" s="43"/>
      <c r="S11" s="15"/>
      <c r="T11" s="38" t="s">
        <v>5</v>
      </c>
      <c r="U11" s="48" t="s">
        <v>29</v>
      </c>
      <c r="V11" s="20"/>
      <c r="W11" s="40"/>
      <c r="X11" s="41"/>
    </row>
    <row r="12" spans="2:24" s="18" customFormat="1" ht="18" customHeight="1">
      <c r="B12" s="30"/>
      <c r="C12" s="49" t="s">
        <v>61</v>
      </c>
      <c r="D12" s="50" t="s">
        <v>62</v>
      </c>
      <c r="E12" s="50"/>
      <c r="F12" s="51" t="str">
        <f>IF(G12="","※","")</f>
        <v>※</v>
      </c>
      <c r="G12" s="448"/>
      <c r="H12" s="446"/>
      <c r="I12" s="446"/>
      <c r="J12" s="446"/>
      <c r="K12" s="446"/>
      <c r="L12" s="446"/>
      <c r="M12" s="447"/>
      <c r="N12" s="37"/>
      <c r="O12" s="30"/>
      <c r="P12" s="24"/>
      <c r="Q12" s="11"/>
      <c r="R12" s="43"/>
      <c r="S12" s="12"/>
      <c r="T12" s="38" t="s">
        <v>6</v>
      </c>
      <c r="U12" s="52">
        <v>2</v>
      </c>
      <c r="V12" s="20"/>
      <c r="W12" s="40"/>
      <c r="X12" s="41"/>
    </row>
    <row r="13" spans="2:24" s="18" customFormat="1" ht="18" customHeight="1">
      <c r="B13" s="30"/>
      <c r="C13" s="49" t="s">
        <v>63</v>
      </c>
      <c r="D13" s="50" t="s">
        <v>30</v>
      </c>
      <c r="E13" s="50"/>
      <c r="F13" s="51" t="str">
        <f>IF(G13="","※","")</f>
        <v>※</v>
      </c>
      <c r="G13" s="452"/>
      <c r="H13" s="452"/>
      <c r="I13" s="452"/>
      <c r="J13" s="452"/>
      <c r="K13" s="452"/>
      <c r="L13" s="452"/>
      <c r="M13" s="453"/>
      <c r="N13" s="37"/>
      <c r="O13" s="30"/>
      <c r="P13" s="24"/>
      <c r="Q13" s="11"/>
      <c r="R13" s="43"/>
      <c r="S13" s="20"/>
      <c r="T13" s="38" t="s">
        <v>7</v>
      </c>
      <c r="U13" s="52" t="s">
        <v>31</v>
      </c>
      <c r="V13" s="20"/>
      <c r="W13" s="11" t="s">
        <v>58</v>
      </c>
      <c r="X13" s="12" t="s">
        <v>143</v>
      </c>
    </row>
    <row r="14" spans="2:24" s="18" customFormat="1" ht="18" customHeight="1">
      <c r="B14" s="30"/>
      <c r="C14" s="434" t="s">
        <v>32</v>
      </c>
      <c r="D14" s="436" t="s">
        <v>33</v>
      </c>
      <c r="E14" s="53" t="s">
        <v>34</v>
      </c>
      <c r="F14" s="54" t="str">
        <f>IF(G14="","※","")</f>
        <v>※</v>
      </c>
      <c r="G14" s="460"/>
      <c r="H14" s="461"/>
      <c r="I14" s="461"/>
      <c r="J14" s="461"/>
      <c r="K14" s="461"/>
      <c r="L14" s="461"/>
      <c r="M14" s="462"/>
      <c r="N14" s="37"/>
      <c r="O14" s="30"/>
      <c r="P14" s="24"/>
      <c r="Q14" s="11"/>
      <c r="R14" s="43"/>
      <c r="S14" s="20"/>
      <c r="T14" s="38" t="s">
        <v>35</v>
      </c>
      <c r="U14" s="52" t="s">
        <v>36</v>
      </c>
      <c r="V14" s="20"/>
      <c r="W14" s="21" t="s">
        <v>19</v>
      </c>
      <c r="X14" s="17">
        <f>COUNTIF(A票!$K$42:$K$42,"NG")</f>
        <v>0</v>
      </c>
    </row>
    <row r="15" spans="2:24" s="18" customFormat="1" ht="18" customHeight="1">
      <c r="B15" s="30"/>
      <c r="C15" s="435"/>
      <c r="D15" s="437"/>
      <c r="E15" s="55" t="s">
        <v>37</v>
      </c>
      <c r="F15" s="56" t="str">
        <f>IF(G15="","※","")</f>
        <v>※</v>
      </c>
      <c r="G15" s="463"/>
      <c r="H15" s="464"/>
      <c r="I15" s="464"/>
      <c r="J15" s="464"/>
      <c r="K15" s="464"/>
      <c r="L15" s="464"/>
      <c r="M15" s="465"/>
      <c r="N15" s="37"/>
      <c r="O15" s="30"/>
      <c r="P15" s="24"/>
      <c r="Q15" s="12"/>
      <c r="R15" s="12"/>
      <c r="S15" s="20"/>
      <c r="T15" s="38" t="s">
        <v>8</v>
      </c>
      <c r="U15" s="52" t="s">
        <v>38</v>
      </c>
      <c r="V15" s="20"/>
      <c r="W15" s="23" t="s">
        <v>21</v>
      </c>
      <c r="X15" s="17">
        <f>COUNTIF(B票!$J$42:$J$44,"NG")</f>
        <v>0</v>
      </c>
    </row>
    <row r="16" spans="2:24" s="18" customFormat="1" ht="18" customHeight="1">
      <c r="B16" s="30"/>
      <c r="C16" s="434" t="s">
        <v>64</v>
      </c>
      <c r="D16" s="57" t="s">
        <v>39</v>
      </c>
      <c r="E16" s="58" t="s">
        <v>40</v>
      </c>
      <c r="F16" s="1" t="str">
        <f>IF(OR(H16="",J16="",L16=""),"※",IF(L16="","E",IF(DAY(Q28)=L16,"","E")))</f>
        <v>※</v>
      </c>
      <c r="G16" s="59" t="s">
        <v>217</v>
      </c>
      <c r="H16" s="162"/>
      <c r="I16" s="60" t="s">
        <v>41</v>
      </c>
      <c r="J16" s="162"/>
      <c r="K16" s="60" t="s">
        <v>42</v>
      </c>
      <c r="L16" s="162"/>
      <c r="M16" s="61" t="s">
        <v>43</v>
      </c>
      <c r="N16" s="62"/>
      <c r="O16" s="30"/>
      <c r="P16" s="24"/>
      <c r="Q16" s="12"/>
      <c r="R16" s="12"/>
      <c r="S16" s="20"/>
      <c r="T16" s="38" t="s">
        <v>9</v>
      </c>
      <c r="U16" s="52" t="s">
        <v>44</v>
      </c>
      <c r="V16" s="20"/>
      <c r="W16" s="40"/>
      <c r="X16" s="41"/>
    </row>
    <row r="17" spans="1:24" s="18" customFormat="1" ht="18" customHeight="1">
      <c r="B17" s="30"/>
      <c r="C17" s="435"/>
      <c r="D17" s="63" t="s">
        <v>65</v>
      </c>
      <c r="E17" s="64" t="s">
        <v>45</v>
      </c>
      <c r="F17" s="2" t="str">
        <f>IF(OR(H17="",J17="",L17=""),"※",IF(R29&lt;=0,"E",IF(Q29="","E",IF(DAY(Q29)=L17,"","E"))))</f>
        <v>※</v>
      </c>
      <c r="G17" s="65" t="s">
        <v>217</v>
      </c>
      <c r="H17" s="163"/>
      <c r="I17" s="66" t="s">
        <v>41</v>
      </c>
      <c r="J17" s="163"/>
      <c r="K17" s="66" t="s">
        <v>42</v>
      </c>
      <c r="L17" s="163"/>
      <c r="M17" s="67" t="s">
        <v>43</v>
      </c>
      <c r="N17" s="62"/>
      <c r="O17" s="30"/>
      <c r="P17" s="24"/>
      <c r="Q17" s="12">
        <f>COUNTIF(X9:X88,G11)</f>
        <v>4</v>
      </c>
      <c r="R17" s="12"/>
      <c r="S17" s="20"/>
      <c r="T17" s="38" t="s">
        <v>10</v>
      </c>
      <c r="U17" s="52" t="s">
        <v>46</v>
      </c>
      <c r="V17" s="20"/>
      <c r="W17" s="40"/>
      <c r="X17" s="41"/>
    </row>
    <row r="18" spans="1:24" s="18" customFormat="1" ht="18" customHeight="1">
      <c r="B18" s="30"/>
      <c r="C18" s="434" t="s">
        <v>66</v>
      </c>
      <c r="D18" s="57" t="s">
        <v>47</v>
      </c>
      <c r="E18" s="58" t="s">
        <v>40</v>
      </c>
      <c r="F18" s="1" t="str">
        <f>IF(OR(H18="",J18="",L18=""),"※",IF(L18="","E",IF(DAY(Q30)=L18,"","E")))</f>
        <v>※</v>
      </c>
      <c r="G18" s="59" t="s">
        <v>217</v>
      </c>
      <c r="H18" s="162"/>
      <c r="I18" s="60" t="s">
        <v>41</v>
      </c>
      <c r="J18" s="162"/>
      <c r="K18" s="60" t="s">
        <v>42</v>
      </c>
      <c r="L18" s="162"/>
      <c r="M18" s="61" t="s">
        <v>43</v>
      </c>
      <c r="N18" s="62"/>
      <c r="O18" s="30"/>
      <c r="P18" s="24"/>
      <c r="Q18" s="20"/>
      <c r="R18" s="20"/>
      <c r="S18" s="20"/>
      <c r="T18" s="38" t="s">
        <v>11</v>
      </c>
      <c r="U18" s="52" t="s">
        <v>67</v>
      </c>
      <c r="V18" s="20"/>
      <c r="W18" s="40"/>
      <c r="X18" s="41"/>
    </row>
    <row r="19" spans="1:24" s="18" customFormat="1" ht="18" customHeight="1">
      <c r="B19" s="30"/>
      <c r="C19" s="435"/>
      <c r="D19" s="63" t="s">
        <v>65</v>
      </c>
      <c r="E19" s="64" t="s">
        <v>45</v>
      </c>
      <c r="F19" s="3" t="str">
        <f>IF(OR(H19="",J19="",L19=""),"※",IF(R31&lt;=0,"E",IF(Q31="","E",IF(DAY(Q31)=L19,"","E"))))</f>
        <v>※</v>
      </c>
      <c r="G19" s="65" t="s">
        <v>217</v>
      </c>
      <c r="H19" s="163"/>
      <c r="I19" s="66" t="s">
        <v>41</v>
      </c>
      <c r="J19" s="163"/>
      <c r="K19" s="66" t="s">
        <v>42</v>
      </c>
      <c r="L19" s="163"/>
      <c r="M19" s="67" t="s">
        <v>43</v>
      </c>
      <c r="N19" s="62"/>
      <c r="O19" s="30"/>
      <c r="P19" s="24"/>
      <c r="Q19" s="68"/>
      <c r="R19" s="43"/>
      <c r="S19" s="20"/>
      <c r="T19" s="38" t="s">
        <v>12</v>
      </c>
      <c r="U19" s="52" t="s">
        <v>68</v>
      </c>
      <c r="V19" s="20"/>
      <c r="W19" s="40"/>
      <c r="X19" s="41"/>
    </row>
    <row r="20" spans="1:24" s="18" customFormat="1" ht="18" customHeight="1">
      <c r="B20" s="30"/>
      <c r="C20" s="434" t="s">
        <v>69</v>
      </c>
      <c r="D20" s="438" t="s">
        <v>70</v>
      </c>
      <c r="E20" s="439"/>
      <c r="F20" s="466" t="str">
        <f>IF(G20="","※","")</f>
        <v>※</v>
      </c>
      <c r="G20" s="468"/>
      <c r="H20" s="461"/>
      <c r="I20" s="461"/>
      <c r="J20" s="461"/>
      <c r="K20" s="461"/>
      <c r="L20" s="461"/>
      <c r="M20" s="462"/>
      <c r="N20" s="37"/>
      <c r="O20" s="30"/>
      <c r="P20" s="24"/>
      <c r="Q20" s="12"/>
      <c r="R20" s="12"/>
      <c r="S20" s="20"/>
      <c r="T20" s="38" t="s">
        <v>3</v>
      </c>
      <c r="U20" s="52" t="s">
        <v>48</v>
      </c>
      <c r="V20" s="20"/>
      <c r="W20" s="40"/>
      <c r="X20" s="41"/>
    </row>
    <row r="21" spans="1:24" s="18" customFormat="1" ht="18" customHeight="1">
      <c r="B21" s="30"/>
      <c r="C21" s="435"/>
      <c r="D21" s="469" t="s">
        <v>49</v>
      </c>
      <c r="E21" s="470"/>
      <c r="F21" s="467"/>
      <c r="G21" s="464"/>
      <c r="H21" s="471"/>
      <c r="I21" s="471"/>
      <c r="J21" s="471"/>
      <c r="K21" s="471"/>
      <c r="L21" s="471"/>
      <c r="M21" s="472"/>
      <c r="N21" s="37"/>
      <c r="O21" s="30"/>
      <c r="P21" s="24"/>
      <c r="Q21" s="69"/>
      <c r="R21" s="12"/>
      <c r="S21" s="20"/>
      <c r="T21" s="38" t="s">
        <v>4</v>
      </c>
      <c r="U21" s="20"/>
      <c r="V21" s="20"/>
      <c r="W21" s="40"/>
      <c r="X21" s="41"/>
    </row>
    <row r="22" spans="1:24" s="18" customFormat="1" ht="18" customHeight="1">
      <c r="A22" s="4"/>
      <c r="B22" s="70"/>
      <c r="C22" s="71"/>
      <c r="D22" s="71"/>
      <c r="E22" s="71"/>
      <c r="F22" s="71"/>
      <c r="G22" s="71"/>
      <c r="H22" s="71"/>
      <c r="I22" s="71"/>
      <c r="J22" s="71"/>
      <c r="K22" s="71"/>
      <c r="L22" s="71"/>
      <c r="M22" s="71"/>
      <c r="N22" s="72"/>
      <c r="O22" s="30"/>
      <c r="P22" s="24"/>
      <c r="Q22" s="43"/>
      <c r="R22" s="12"/>
      <c r="S22" s="20"/>
      <c r="T22" s="38" t="s">
        <v>145</v>
      </c>
      <c r="U22" s="20"/>
      <c r="V22" s="20"/>
      <c r="W22" s="73"/>
      <c r="X22" s="41"/>
    </row>
    <row r="23" spans="1:24" s="18" customFormat="1" ht="18" customHeight="1">
      <c r="A23" s="4"/>
      <c r="B23" s="5"/>
      <c r="C23" s="4"/>
      <c r="D23" s="4"/>
      <c r="E23" s="4"/>
      <c r="F23" s="4"/>
      <c r="G23" s="4"/>
      <c r="H23" s="4"/>
      <c r="I23" s="4"/>
      <c r="J23" s="4"/>
      <c r="K23" s="4"/>
      <c r="L23" s="4"/>
      <c r="M23" s="4"/>
      <c r="N23" s="4"/>
      <c r="O23" s="4"/>
      <c r="P23" s="24"/>
      <c r="Q23" s="12"/>
      <c r="R23" s="12"/>
      <c r="S23" s="20"/>
      <c r="T23" s="38" t="s">
        <v>13</v>
      </c>
      <c r="U23" s="20"/>
      <c r="V23" s="20"/>
      <c r="W23" s="40"/>
      <c r="X23" s="41"/>
    </row>
    <row r="24" spans="1:24" s="376" customFormat="1" ht="15" customHeight="1" thickBot="1">
      <c r="A24" s="374"/>
      <c r="B24" s="375" t="s">
        <v>50</v>
      </c>
      <c r="O24" s="377"/>
      <c r="P24" s="377"/>
      <c r="Q24" s="378"/>
      <c r="R24" s="377"/>
      <c r="T24" s="379" t="s">
        <v>14</v>
      </c>
      <c r="W24" s="380"/>
      <c r="X24" s="381"/>
    </row>
    <row r="25" spans="1:24" s="376" customFormat="1" ht="44.25" customHeight="1" thickTop="1" thickBot="1">
      <c r="A25" s="374"/>
      <c r="B25" s="457" t="s">
        <v>51</v>
      </c>
      <c r="C25" s="458"/>
      <c r="D25" s="458"/>
      <c r="E25" s="458"/>
      <c r="F25" s="458"/>
      <c r="G25" s="458"/>
      <c r="H25" s="458"/>
      <c r="I25" s="458"/>
      <c r="J25" s="458"/>
      <c r="K25" s="458"/>
      <c r="L25" s="458"/>
      <c r="M25" s="458"/>
      <c r="N25" s="459"/>
      <c r="O25" s="377"/>
      <c r="P25" s="377"/>
      <c r="Q25" s="378"/>
      <c r="R25" s="377"/>
      <c r="T25" s="379" t="s">
        <v>0</v>
      </c>
      <c r="W25" s="380"/>
      <c r="X25" s="381"/>
    </row>
    <row r="26" spans="1:24" s="376" customFormat="1" ht="17.25" customHeight="1" thickTop="1">
      <c r="A26" s="374"/>
      <c r="B26" s="382"/>
      <c r="C26" s="383" t="s">
        <v>52</v>
      </c>
      <c r="D26" s="384"/>
      <c r="E26" s="385"/>
      <c r="F26" s="384"/>
      <c r="G26" s="385"/>
      <c r="H26" s="384"/>
      <c r="I26" s="385"/>
      <c r="J26" s="385"/>
      <c r="K26" s="385"/>
      <c r="L26" s="386"/>
      <c r="M26" s="387"/>
      <c r="N26" s="388"/>
      <c r="O26" s="389"/>
      <c r="P26" s="377"/>
      <c r="Q26" s="390"/>
      <c r="R26" s="377"/>
      <c r="T26" s="391"/>
      <c r="U26" s="392"/>
      <c r="W26" s="380"/>
      <c r="X26" s="381"/>
    </row>
    <row r="27" spans="1:24" s="376" customFormat="1" ht="17.25" customHeight="1">
      <c r="A27" s="374"/>
      <c r="B27" s="393"/>
      <c r="C27" s="394" t="s">
        <v>53</v>
      </c>
      <c r="D27" s="377"/>
      <c r="E27" s="395"/>
      <c r="F27" s="395"/>
      <c r="G27" s="396"/>
      <c r="H27" s="396"/>
      <c r="I27" s="397"/>
      <c r="J27" s="398"/>
      <c r="K27" s="398"/>
      <c r="L27" s="398"/>
      <c r="M27" s="399"/>
      <c r="N27" s="400"/>
      <c r="O27" s="374"/>
      <c r="P27" s="377"/>
      <c r="R27" s="377"/>
      <c r="T27" s="392"/>
      <c r="U27" s="392"/>
      <c r="W27" s="380"/>
      <c r="X27" s="381"/>
    </row>
    <row r="28" spans="1:24" s="376" customFormat="1" ht="17.25" customHeight="1">
      <c r="A28" s="374"/>
      <c r="B28" s="393"/>
      <c r="C28" s="401" t="s">
        <v>54</v>
      </c>
      <c r="D28" s="377"/>
      <c r="E28" s="395"/>
      <c r="F28" s="396"/>
      <c r="G28" s="396"/>
      <c r="H28" s="402"/>
      <c r="I28" s="403"/>
      <c r="J28" s="396"/>
      <c r="K28" s="402"/>
      <c r="L28" s="404"/>
      <c r="M28" s="399"/>
      <c r="N28" s="400"/>
      <c r="O28" s="374"/>
      <c r="P28" s="377"/>
      <c r="Q28" s="405" t="str">
        <f>IF(OR(H16="",J16="",L16="")=TRUE,"",DATE(VLOOKUP(H16,$U$36:$V$45,2,0),J16,L16))</f>
        <v/>
      </c>
      <c r="T28" s="392"/>
      <c r="U28" s="406"/>
      <c r="W28" s="380"/>
      <c r="X28" s="381"/>
    </row>
    <row r="29" spans="1:24" s="376" customFormat="1" ht="27.75" customHeight="1">
      <c r="A29" s="374"/>
      <c r="B29" s="393"/>
      <c r="C29" s="433" t="s">
        <v>55</v>
      </c>
      <c r="D29" s="433"/>
      <c r="E29" s="433"/>
      <c r="F29" s="433"/>
      <c r="G29" s="433"/>
      <c r="H29" s="433"/>
      <c r="I29" s="433"/>
      <c r="J29" s="433"/>
      <c r="K29" s="433"/>
      <c r="L29" s="433"/>
      <c r="M29" s="433"/>
      <c r="N29" s="400"/>
      <c r="O29" s="374"/>
      <c r="P29" s="377"/>
      <c r="Q29" s="405" t="str">
        <f>IF(OR(H17="",J17="",L17="")=TRUE,"",DATE(VLOOKUP(H17,$U$36:$V$45,2,0),J17,L17))</f>
        <v/>
      </c>
      <c r="R29" s="407" t="str">
        <f>IF(Q28="","",Q29-Q28)</f>
        <v/>
      </c>
      <c r="U29" s="392"/>
      <c r="W29" s="380"/>
      <c r="X29" s="381"/>
    </row>
    <row r="30" spans="1:24" s="376" customFormat="1" ht="17.25" customHeight="1">
      <c r="A30" s="374"/>
      <c r="B30" s="393"/>
      <c r="C30" s="377"/>
      <c r="D30" s="408"/>
      <c r="E30" s="395"/>
      <c r="F30" s="396"/>
      <c r="G30" s="396"/>
      <c r="H30" s="396"/>
      <c r="I30" s="396"/>
      <c r="J30" s="396"/>
      <c r="K30" s="396"/>
      <c r="L30" s="402"/>
      <c r="M30" s="399"/>
      <c r="N30" s="400"/>
      <c r="O30" s="374"/>
      <c r="P30" s="377"/>
      <c r="Q30" s="405" t="str">
        <f>IF(OR(H18="",J18="",L18="")=TRUE,"",DATE(VLOOKUP(H18,$U$36:$V$45,2,0),J18,L18))</f>
        <v/>
      </c>
      <c r="T30" s="392"/>
      <c r="U30" s="406"/>
      <c r="W30" s="380"/>
      <c r="X30" s="381"/>
    </row>
    <row r="31" spans="1:24" s="376" customFormat="1" ht="17.25" customHeight="1">
      <c r="A31" s="374"/>
      <c r="B31" s="393"/>
      <c r="C31" s="399"/>
      <c r="D31" s="399"/>
      <c r="E31" s="399"/>
      <c r="F31" s="399"/>
      <c r="G31" s="399"/>
      <c r="H31" s="399"/>
      <c r="I31" s="399"/>
      <c r="J31" s="399"/>
      <c r="K31" s="399"/>
      <c r="L31" s="399"/>
      <c r="M31" s="399"/>
      <c r="N31" s="400"/>
      <c r="O31" s="374"/>
      <c r="P31" s="389"/>
      <c r="Q31" s="409" t="str">
        <f>IF(OR(H19="",J19="",L19="")=TRUE,"",DATE(VLOOKUP(H19,$U$36:$V$45,2,0),J19,L19))</f>
        <v/>
      </c>
      <c r="R31" s="407" t="str">
        <f>IF(Q30="","",Q31-Q30)</f>
        <v/>
      </c>
      <c r="U31" s="392"/>
      <c r="W31" s="380"/>
      <c r="X31" s="381"/>
    </row>
    <row r="32" spans="1:24" s="376" customFormat="1" ht="17.25" customHeight="1" thickBot="1">
      <c r="A32" s="374"/>
      <c r="B32" s="410"/>
      <c r="C32" s="411"/>
      <c r="D32" s="411"/>
      <c r="E32" s="411"/>
      <c r="F32" s="411"/>
      <c r="G32" s="411"/>
      <c r="H32" s="411"/>
      <c r="I32" s="411"/>
      <c r="J32" s="411"/>
      <c r="K32" s="411"/>
      <c r="L32" s="411"/>
      <c r="M32" s="411"/>
      <c r="N32" s="412"/>
      <c r="O32" s="374"/>
      <c r="P32" s="377"/>
      <c r="U32" s="392"/>
      <c r="W32" s="380"/>
      <c r="X32" s="381"/>
    </row>
    <row r="33" spans="1:24" s="18" customFormat="1" ht="17.25" customHeight="1" thickTop="1">
      <c r="A33" s="4"/>
      <c r="C33" s="4"/>
      <c r="D33" s="4"/>
      <c r="E33" s="4"/>
      <c r="F33" s="4"/>
      <c r="G33" s="4"/>
      <c r="H33" s="4"/>
      <c r="I33" s="4"/>
      <c r="J33" s="4"/>
      <c r="K33" s="4"/>
      <c r="L33" s="4"/>
      <c r="M33" s="4"/>
      <c r="N33" s="4"/>
      <c r="O33" s="4"/>
      <c r="P33" s="24"/>
      <c r="Q33" s="20"/>
      <c r="R33" s="20"/>
      <c r="S33" s="20"/>
      <c r="T33" s="20"/>
      <c r="U33" s="15"/>
      <c r="V33" s="20"/>
      <c r="W33" s="40"/>
      <c r="X33" s="41"/>
    </row>
    <row r="34" spans="1:24" s="18" customFormat="1" ht="34.5" customHeight="1">
      <c r="A34" s="4"/>
      <c r="C34" s="4"/>
      <c r="D34" s="4"/>
      <c r="E34" s="4"/>
      <c r="F34" s="4"/>
      <c r="G34" s="4"/>
      <c r="H34" s="4"/>
      <c r="I34" s="4"/>
      <c r="J34" s="4"/>
      <c r="K34" s="4"/>
      <c r="L34" s="4"/>
      <c r="M34" s="4"/>
      <c r="N34" s="4"/>
      <c r="O34" s="4"/>
      <c r="P34" s="24"/>
      <c r="Q34" s="20"/>
      <c r="R34" s="20"/>
      <c r="S34" s="20"/>
      <c r="T34" s="256" t="s">
        <v>149</v>
      </c>
      <c r="U34" s="15"/>
      <c r="V34" s="20"/>
      <c r="W34" s="40"/>
      <c r="X34" s="41"/>
    </row>
    <row r="35" spans="1:24" s="18" customFormat="1" ht="17.25" customHeight="1">
      <c r="A35" s="4"/>
      <c r="B35" s="5"/>
      <c r="C35" s="4"/>
      <c r="D35" s="4"/>
      <c r="E35" s="4"/>
      <c r="F35" s="4"/>
      <c r="G35" s="4"/>
      <c r="H35" s="4"/>
      <c r="I35" s="4"/>
      <c r="J35" s="4"/>
      <c r="K35" s="4"/>
      <c r="L35" s="4"/>
      <c r="M35" s="4"/>
      <c r="N35" s="4"/>
      <c r="O35" s="4"/>
      <c r="P35" s="24"/>
      <c r="Q35" s="20"/>
      <c r="R35" s="20"/>
      <c r="S35" s="20"/>
      <c r="T35" s="256" t="s">
        <v>148</v>
      </c>
      <c r="U35" s="15"/>
      <c r="V35" s="20"/>
      <c r="W35" s="40"/>
      <c r="X35" s="41"/>
    </row>
    <row r="36" spans="1:24" s="18" customFormat="1" ht="17.25" customHeight="1">
      <c r="A36" s="4"/>
      <c r="B36" s="5"/>
      <c r="C36" s="4"/>
      <c r="D36" s="4"/>
      <c r="E36" s="4"/>
      <c r="F36" s="4"/>
      <c r="G36" s="4"/>
      <c r="H36" s="4"/>
      <c r="I36" s="4"/>
      <c r="J36" s="4"/>
      <c r="K36" s="4"/>
      <c r="L36" s="4"/>
      <c r="M36" s="4"/>
      <c r="N36" s="4"/>
      <c r="O36" s="4"/>
      <c r="P36" s="4"/>
      <c r="Q36" s="20"/>
      <c r="R36" s="20"/>
      <c r="S36" s="20"/>
      <c r="T36" s="256" t="s">
        <v>150</v>
      </c>
      <c r="U36" s="80" t="s">
        <v>218</v>
      </c>
      <c r="V36" s="20">
        <v>2014</v>
      </c>
      <c r="W36" s="40"/>
      <c r="X36" s="41"/>
    </row>
    <row r="37" spans="1:24" s="18" customFormat="1" ht="17.25" customHeight="1">
      <c r="A37" s="4"/>
      <c r="B37" s="5"/>
      <c r="C37" s="4"/>
      <c r="D37" s="4"/>
      <c r="E37" s="4"/>
      <c r="F37" s="4"/>
      <c r="G37" s="4"/>
      <c r="H37" s="4"/>
      <c r="I37" s="4"/>
      <c r="J37" s="4"/>
      <c r="K37" s="4"/>
      <c r="L37" s="4"/>
      <c r="M37" s="4"/>
      <c r="N37" s="4"/>
      <c r="O37" s="4"/>
      <c r="P37" s="4"/>
      <c r="Q37" s="79"/>
      <c r="R37" s="12"/>
      <c r="S37" s="20"/>
      <c r="T37" s="256" t="s">
        <v>166</v>
      </c>
      <c r="U37" s="80" t="s">
        <v>219</v>
      </c>
      <c r="V37" s="20">
        <v>2015</v>
      </c>
      <c r="W37" s="40"/>
      <c r="X37" s="41"/>
    </row>
    <row r="38" spans="1:24" s="18" customFormat="1" ht="17.25" customHeight="1">
      <c r="A38" s="4"/>
      <c r="B38" s="5"/>
      <c r="C38" s="4"/>
      <c r="D38" s="4"/>
      <c r="E38" s="4"/>
      <c r="F38" s="4"/>
      <c r="G38" s="4"/>
      <c r="H38" s="4"/>
      <c r="I38" s="4"/>
      <c r="J38" s="4"/>
      <c r="K38" s="4"/>
      <c r="L38" s="4"/>
      <c r="M38" s="4"/>
      <c r="N38" s="4"/>
      <c r="O38" s="4"/>
      <c r="P38" s="4"/>
      <c r="Q38" s="20"/>
      <c r="R38" s="12"/>
      <c r="S38" s="20"/>
      <c r="T38" s="289" t="s">
        <v>177</v>
      </c>
      <c r="U38" s="80" t="s">
        <v>220</v>
      </c>
      <c r="V38" s="20">
        <v>2016</v>
      </c>
      <c r="W38" s="40"/>
      <c r="X38" s="41"/>
    </row>
    <row r="39" spans="1:24" s="18" customFormat="1" ht="17.25" customHeight="1">
      <c r="A39" s="4"/>
      <c r="B39" s="5"/>
      <c r="C39" s="4"/>
      <c r="D39" s="4"/>
      <c r="E39" s="4"/>
      <c r="F39" s="4"/>
      <c r="G39" s="4"/>
      <c r="H39" s="4"/>
      <c r="I39" s="4"/>
      <c r="J39" s="4"/>
      <c r="K39" s="4"/>
      <c r="L39" s="4"/>
      <c r="M39" s="4"/>
      <c r="N39" s="4"/>
      <c r="O39" s="4"/>
      <c r="P39" s="4"/>
      <c r="Q39" s="20"/>
      <c r="R39" s="12"/>
      <c r="S39" s="20"/>
      <c r="T39" s="81"/>
      <c r="U39" s="80" t="s">
        <v>221</v>
      </c>
      <c r="V39" s="20">
        <v>2017</v>
      </c>
      <c r="W39" s="40"/>
      <c r="X39" s="41"/>
    </row>
    <row r="40" spans="1:24">
      <c r="T40" s="81" t="s">
        <v>56</v>
      </c>
      <c r="U40" s="80" t="s">
        <v>222</v>
      </c>
      <c r="V40" s="6">
        <v>2018</v>
      </c>
      <c r="W40" s="40"/>
      <c r="X40" s="41"/>
    </row>
    <row r="41" spans="1:24">
      <c r="T41" s="81" t="s">
        <v>57</v>
      </c>
      <c r="U41" s="80" t="s">
        <v>223</v>
      </c>
      <c r="V41" s="6">
        <v>2019</v>
      </c>
      <c r="W41" s="40"/>
      <c r="X41" s="41"/>
    </row>
    <row r="42" spans="1:24">
      <c r="T42" s="81"/>
      <c r="U42" s="80" t="s">
        <v>224</v>
      </c>
      <c r="V42" s="6">
        <v>2019</v>
      </c>
      <c r="W42" s="40"/>
      <c r="X42" s="41"/>
    </row>
    <row r="43" spans="1:24">
      <c r="T43" s="81"/>
      <c r="U43" s="80" t="s">
        <v>225</v>
      </c>
      <c r="V43" s="6">
        <v>2020</v>
      </c>
      <c r="W43" s="40"/>
      <c r="X43" s="41"/>
    </row>
    <row r="44" spans="1:24">
      <c r="T44" s="81"/>
      <c r="U44" s="80" t="s">
        <v>226</v>
      </c>
      <c r="V44" s="6">
        <v>2021</v>
      </c>
      <c r="W44" s="40"/>
      <c r="X44" s="41"/>
    </row>
    <row r="45" spans="1:24">
      <c r="T45" s="82"/>
      <c r="U45" s="80" t="s">
        <v>227</v>
      </c>
      <c r="V45" s="6">
        <v>2022</v>
      </c>
      <c r="W45" s="40"/>
      <c r="X45" s="41"/>
    </row>
    <row r="46" spans="1:24">
      <c r="T46" s="82"/>
      <c r="U46" s="80"/>
      <c r="W46" s="40"/>
      <c r="X46" s="41"/>
    </row>
    <row r="47" spans="1:24">
      <c r="T47" s="82"/>
      <c r="U47" s="80"/>
      <c r="W47" s="40"/>
      <c r="X47" s="41"/>
    </row>
    <row r="48" spans="1:24">
      <c r="T48" s="82"/>
      <c r="U48" s="78">
        <v>1</v>
      </c>
      <c r="W48" s="40"/>
      <c r="X48" s="41"/>
    </row>
    <row r="49" spans="20:24">
      <c r="T49" s="82"/>
      <c r="U49" s="80">
        <v>2</v>
      </c>
      <c r="W49" s="40"/>
      <c r="X49" s="41"/>
    </row>
    <row r="50" spans="20:24">
      <c r="T50" s="82"/>
      <c r="U50" s="80">
        <v>3</v>
      </c>
      <c r="W50" s="40"/>
      <c r="X50" s="41"/>
    </row>
    <row r="51" spans="20:24">
      <c r="T51" s="82"/>
      <c r="U51" s="80">
        <v>4</v>
      </c>
      <c r="W51" s="40"/>
      <c r="X51" s="41"/>
    </row>
    <row r="52" spans="20:24">
      <c r="T52" s="82"/>
      <c r="U52" s="80">
        <v>5</v>
      </c>
      <c r="W52" s="40"/>
      <c r="X52" s="41"/>
    </row>
    <row r="53" spans="20:24">
      <c r="T53" s="82"/>
      <c r="U53" s="80">
        <v>6</v>
      </c>
      <c r="W53" s="40"/>
      <c r="X53" s="41"/>
    </row>
    <row r="54" spans="20:24">
      <c r="T54" s="82"/>
      <c r="U54" s="80">
        <v>7</v>
      </c>
      <c r="W54" s="40"/>
      <c r="X54" s="41"/>
    </row>
    <row r="55" spans="20:24">
      <c r="T55" s="82"/>
      <c r="U55" s="80">
        <v>8</v>
      </c>
      <c r="W55" s="40"/>
      <c r="X55" s="41"/>
    </row>
    <row r="56" spans="20:24">
      <c r="T56" s="82"/>
      <c r="U56" s="80">
        <v>9</v>
      </c>
      <c r="W56" s="40"/>
      <c r="X56" s="41"/>
    </row>
    <row r="57" spans="20:24">
      <c r="T57" s="82"/>
      <c r="U57" s="80">
        <v>10</v>
      </c>
      <c r="W57" s="40"/>
      <c r="X57" s="41"/>
    </row>
    <row r="58" spans="20:24">
      <c r="T58" s="82"/>
      <c r="U58" s="80">
        <v>11</v>
      </c>
      <c r="W58" s="40"/>
      <c r="X58" s="41"/>
    </row>
    <row r="59" spans="20:24">
      <c r="T59" s="82"/>
      <c r="U59" s="83">
        <v>12</v>
      </c>
      <c r="W59" s="40"/>
      <c r="X59" s="41"/>
    </row>
    <row r="60" spans="20:24">
      <c r="T60" s="82"/>
      <c r="U60" s="78">
        <v>1</v>
      </c>
      <c r="W60" s="40"/>
      <c r="X60" s="41"/>
    </row>
    <row r="61" spans="20:24">
      <c r="T61" s="82"/>
      <c r="U61" s="80">
        <v>2</v>
      </c>
      <c r="W61" s="40"/>
      <c r="X61" s="41"/>
    </row>
    <row r="62" spans="20:24">
      <c r="T62" s="82"/>
      <c r="U62" s="80">
        <v>3</v>
      </c>
      <c r="W62" s="40"/>
      <c r="X62" s="41"/>
    </row>
    <row r="63" spans="20:24">
      <c r="T63" s="84"/>
      <c r="U63" s="80">
        <v>4</v>
      </c>
      <c r="W63" s="40"/>
      <c r="X63" s="41"/>
    </row>
    <row r="64" spans="20:24">
      <c r="T64" s="82"/>
      <c r="U64" s="80">
        <v>5</v>
      </c>
      <c r="W64" s="40"/>
      <c r="X64" s="41"/>
    </row>
    <row r="65" spans="20:24">
      <c r="T65" s="84"/>
      <c r="U65" s="80">
        <v>6</v>
      </c>
      <c r="W65" s="40"/>
      <c r="X65" s="41"/>
    </row>
    <row r="66" spans="20:24">
      <c r="T66" s="84"/>
      <c r="U66" s="80">
        <v>7</v>
      </c>
      <c r="W66" s="40"/>
      <c r="X66" s="41"/>
    </row>
    <row r="67" spans="20:24">
      <c r="T67" s="84"/>
      <c r="U67" s="80">
        <v>8</v>
      </c>
      <c r="W67" s="40"/>
      <c r="X67" s="41"/>
    </row>
    <row r="68" spans="20:24">
      <c r="T68" s="82"/>
      <c r="U68" s="80">
        <v>9</v>
      </c>
      <c r="W68" s="40"/>
      <c r="X68" s="41"/>
    </row>
    <row r="69" spans="20:24">
      <c r="T69" s="84"/>
      <c r="U69" s="80">
        <v>10</v>
      </c>
      <c r="W69" s="40"/>
      <c r="X69" s="41"/>
    </row>
    <row r="70" spans="20:24">
      <c r="T70" s="82"/>
      <c r="U70" s="80">
        <v>11</v>
      </c>
      <c r="W70" s="40"/>
      <c r="X70" s="41"/>
    </row>
    <row r="71" spans="20:24">
      <c r="T71" s="84"/>
      <c r="U71" s="80">
        <v>12</v>
      </c>
      <c r="W71" s="40"/>
      <c r="X71" s="41"/>
    </row>
    <row r="72" spans="20:24">
      <c r="T72" s="82"/>
      <c r="U72" s="80">
        <v>13</v>
      </c>
      <c r="W72" s="40"/>
      <c r="X72" s="41"/>
    </row>
    <row r="73" spans="20:24">
      <c r="T73" s="84"/>
      <c r="U73" s="80">
        <v>14</v>
      </c>
      <c r="W73" s="40"/>
      <c r="X73" s="41"/>
    </row>
    <row r="74" spans="20:24">
      <c r="U74" s="80">
        <v>15</v>
      </c>
      <c r="W74" s="40"/>
      <c r="X74" s="41"/>
    </row>
    <row r="75" spans="20:24">
      <c r="U75" s="80">
        <v>16</v>
      </c>
      <c r="W75" s="40"/>
      <c r="X75" s="41"/>
    </row>
    <row r="76" spans="20:24">
      <c r="U76" s="80">
        <v>17</v>
      </c>
      <c r="W76" s="85"/>
      <c r="X76" s="41"/>
    </row>
    <row r="77" spans="20:24">
      <c r="U77" s="80">
        <v>18</v>
      </c>
      <c r="W77" s="85"/>
      <c r="X77" s="41"/>
    </row>
    <row r="78" spans="20:24">
      <c r="U78" s="80">
        <v>19</v>
      </c>
      <c r="W78" s="40"/>
      <c r="X78" s="41"/>
    </row>
    <row r="79" spans="20:24">
      <c r="U79" s="80">
        <v>20</v>
      </c>
      <c r="W79" s="40"/>
      <c r="X79" s="41"/>
    </row>
    <row r="80" spans="20:24">
      <c r="U80" s="80">
        <v>21</v>
      </c>
      <c r="W80" s="40"/>
      <c r="X80" s="41"/>
    </row>
    <row r="81" spans="17:24">
      <c r="U81" s="80">
        <v>22</v>
      </c>
      <c r="W81" s="40"/>
      <c r="X81" s="41"/>
    </row>
    <row r="82" spans="17:24">
      <c r="U82" s="80">
        <v>23</v>
      </c>
      <c r="W82" s="40"/>
      <c r="X82" s="41"/>
    </row>
    <row r="83" spans="17:24">
      <c r="U83" s="80">
        <v>24</v>
      </c>
      <c r="W83" s="40"/>
      <c r="X83" s="41"/>
    </row>
    <row r="84" spans="17:24">
      <c r="U84" s="80">
        <v>25</v>
      </c>
      <c r="W84" s="40"/>
      <c r="X84" s="41"/>
    </row>
    <row r="85" spans="17:24">
      <c r="U85" s="80">
        <v>26</v>
      </c>
      <c r="W85" s="40"/>
      <c r="X85" s="41"/>
    </row>
    <row r="86" spans="17:24">
      <c r="U86" s="80">
        <v>27</v>
      </c>
      <c r="W86" s="40"/>
      <c r="X86" s="41"/>
    </row>
    <row r="87" spans="17:24">
      <c r="Q87" s="20"/>
      <c r="U87" s="80">
        <v>28</v>
      </c>
      <c r="W87" s="40"/>
      <c r="X87" s="41"/>
    </row>
    <row r="88" spans="17:24">
      <c r="U88" s="80">
        <v>29</v>
      </c>
      <c r="W88" s="40"/>
      <c r="X88" s="41"/>
    </row>
    <row r="89" spans="17:24">
      <c r="U89" s="80">
        <v>30</v>
      </c>
    </row>
    <row r="90" spans="17:24">
      <c r="U90" s="83">
        <v>31</v>
      </c>
    </row>
  </sheetData>
  <sheetProtection algorithmName="SHA-512" hashValue="lq8LYAmFO7wOOOcxTU31MAmM9pO++EKaZ1pe4cFA9uTnuKOYTqwxMKZVvjICTCPE4G9Bo/umHgvQ+DB03HwMsQ==" saltValue="5K4rWI01OZoaUE6BR4hg3g==" spinCount="100000" sheet="1" objects="1" scenarios="1"/>
  <protectedRanges>
    <protectedRange sqref="G11:N20" name="範囲1_1"/>
  </protectedRanges>
  <mergeCells count="21">
    <mergeCell ref="G13:M13"/>
    <mergeCell ref="B4:N4"/>
    <mergeCell ref="B25:N25"/>
    <mergeCell ref="C18:C19"/>
    <mergeCell ref="G14:M14"/>
    <mergeCell ref="G15:M15"/>
    <mergeCell ref="C16:C17"/>
    <mergeCell ref="F20:F21"/>
    <mergeCell ref="G20:M20"/>
    <mergeCell ref="D21:E21"/>
    <mergeCell ref="G21:M21"/>
    <mergeCell ref="B3:N3"/>
    <mergeCell ref="L9:M9"/>
    <mergeCell ref="G11:M11"/>
    <mergeCell ref="G12:M12"/>
    <mergeCell ref="B5:N5"/>
    <mergeCell ref="C29:M29"/>
    <mergeCell ref="C14:C15"/>
    <mergeCell ref="D14:D15"/>
    <mergeCell ref="C20:C21"/>
    <mergeCell ref="D20:E20"/>
  </mergeCells>
  <phoneticPr fontId="22"/>
  <dataValidations count="11">
    <dataValidation type="list" allowBlank="1" showInputMessage="1" showErrorMessage="1" sqref="G20:M20" xr:uid="{00000000-0002-0000-0100-000000000000}">
      <formula1>$T$9:$T$25</formula1>
    </dataValidation>
    <dataValidation type="list" allowBlank="1" showInputMessage="1" showErrorMessage="1" sqref="N20" xr:uid="{00000000-0002-0000-0100-000001000000}">
      <formula1>$T$9:$T$28</formula1>
    </dataValidation>
    <dataValidation type="list" allowBlank="1" showInputMessage="1" showErrorMessage="1" sqref="H16:H19" xr:uid="{00000000-0002-0000-0100-000002000000}">
      <formula1>$U$35:$U$45</formula1>
    </dataValidation>
    <dataValidation allowBlank="1" showErrorMessage="1" promptTitle="【工事名】" prompt="リストより選択して下さい。" sqref="G11:M11" xr:uid="{00000000-0002-0000-0100-000003000000}"/>
    <dataValidation type="list" allowBlank="1" showInputMessage="1" showErrorMessage="1" sqref="N12" xr:uid="{00000000-0002-0000-0100-000004000000}">
      <formula1>$T$34:$T$37</formula1>
    </dataValidation>
    <dataValidation type="list" allowBlank="1" showInputMessage="1" showErrorMessage="1" sqref="L16:L19" xr:uid="{00000000-0002-0000-0100-000005000000}">
      <formula1>$U$60:$U$90</formula1>
    </dataValidation>
    <dataValidation type="list" allowBlank="1" showInputMessage="1" showErrorMessage="1" sqref="J16:J19" xr:uid="{00000000-0002-0000-0100-000006000000}">
      <formula1>$U$48:$U$59</formula1>
    </dataValidation>
    <dataValidation type="whole" allowBlank="1" showInputMessage="1" showErrorMessage="1" sqref="I16:I19 K16:K19" xr:uid="{00000000-0002-0000-0100-000007000000}">
      <formula1>1</formula1>
      <formula2>99</formula2>
    </dataValidation>
    <dataValidation allowBlank="1" showErrorMessage="1" prompt="リストより選択して下さい。" sqref="S26:S31 Q32:S65536 R26:R28 R30 Q26:Q31 Q1:S25 T1:X1048576" xr:uid="{00000000-0002-0000-0100-000008000000}"/>
    <dataValidation type="list" allowBlank="1" showInputMessage="1" showErrorMessage="1" sqref="G13:M13" xr:uid="{00000000-0002-0000-0100-000009000000}">
      <formula1>$T$40:$T$42</formula1>
    </dataValidation>
    <dataValidation type="list" allowBlank="1" showInputMessage="1" showErrorMessage="1" sqref="G12:M12" xr:uid="{00000000-0002-0000-0100-00000A000000}">
      <formula1>$T$33:$T$38</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イベント有効">
                <anchor moveWithCells="1" sizeWithCells="1">
                  <from>
                    <xdr:col>20</xdr:col>
                    <xdr:colOff>146050</xdr:colOff>
                    <xdr:row>3</xdr:row>
                    <xdr:rowOff>31750</xdr:rowOff>
                  </from>
                  <to>
                    <xdr:col>21</xdr:col>
                    <xdr:colOff>209550</xdr:colOff>
                    <xdr:row>4</xdr:row>
                    <xdr:rowOff>114300</xdr:rowOff>
                  </to>
                </anchor>
              </controlPr>
            </control>
          </mc:Choice>
        </mc:AlternateContent>
        <mc:AlternateContent xmlns:mc="http://schemas.openxmlformats.org/markup-compatibility/2006">
          <mc:Choice Requires="x14">
            <control shapeId="1026" r:id="rId5" name="Button 2">
              <controlPr defaultSize="0" print="0" autoFill="0" autoPict="0" macro="[0]!リストの再選択">
                <anchor moveWithCells="1" sizeWithCells="1">
                  <from>
                    <xdr:col>20</xdr:col>
                    <xdr:colOff>127000</xdr:colOff>
                    <xdr:row>1</xdr:row>
                    <xdr:rowOff>127000</xdr:rowOff>
                  </from>
                  <to>
                    <xdr:col>21</xdr:col>
                    <xdr:colOff>209550</xdr:colOff>
                    <xdr:row>2</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S44"/>
  <sheetViews>
    <sheetView showGridLines="0" zoomScaleNormal="100" zoomScaleSheetLayoutView="100" workbookViewId="0">
      <selection activeCell="H16" sqref="H16"/>
    </sheetView>
  </sheetViews>
  <sheetFormatPr defaultColWidth="12" defaultRowHeight="13"/>
  <cols>
    <col min="1" max="2" width="1.6328125" style="18" customWidth="1"/>
    <col min="3" max="5" width="2.6328125" style="18" customWidth="1"/>
    <col min="6" max="6" width="14.90625" style="18" customWidth="1"/>
    <col min="7" max="7" width="11.36328125" style="18" customWidth="1"/>
    <col min="8" max="9" width="12.26953125" style="18" customWidth="1"/>
    <col min="10" max="10" width="16.36328125" style="18" customWidth="1"/>
    <col min="11" max="11" width="7" style="18" customWidth="1"/>
    <col min="12" max="13" width="1.6328125" style="18" customWidth="1"/>
    <col min="14" max="16384" width="12" style="18"/>
  </cols>
  <sheetData>
    <row r="1" spans="2:19" s="24" customFormat="1" ht="9" customHeight="1">
      <c r="B1" s="222"/>
    </row>
    <row r="2" spans="2:19" ht="16.5" customHeight="1" thickBot="1">
      <c r="B2" s="8" t="s">
        <v>15</v>
      </c>
      <c r="C2" s="8"/>
    </row>
    <row r="3" spans="2:19" s="86" customFormat="1" ht="15" customHeight="1" thickTop="1">
      <c r="B3" s="484" t="s">
        <v>144</v>
      </c>
      <c r="C3" s="485"/>
      <c r="D3" s="485"/>
      <c r="E3" s="485"/>
      <c r="F3" s="485"/>
      <c r="G3" s="485"/>
      <c r="H3" s="485"/>
      <c r="I3" s="485"/>
      <c r="J3" s="485"/>
      <c r="K3" s="485"/>
      <c r="L3" s="486"/>
      <c r="O3" s="18"/>
      <c r="P3" s="18"/>
      <c r="Q3" s="18"/>
      <c r="R3" s="18"/>
      <c r="S3" s="18"/>
    </row>
    <row r="4" spans="2:19" s="86" customFormat="1" ht="15" customHeight="1">
      <c r="B4" s="487" t="s">
        <v>187</v>
      </c>
      <c r="C4" s="488"/>
      <c r="D4" s="488"/>
      <c r="E4" s="488"/>
      <c r="F4" s="488"/>
      <c r="G4" s="488"/>
      <c r="H4" s="488"/>
      <c r="I4" s="488"/>
      <c r="J4" s="488"/>
      <c r="K4" s="488"/>
      <c r="L4" s="489"/>
      <c r="O4" s="18"/>
      <c r="P4" s="18"/>
      <c r="Q4" s="18"/>
      <c r="R4" s="18"/>
      <c r="S4" s="18"/>
    </row>
    <row r="5" spans="2:19" s="86" customFormat="1" ht="15" customHeight="1">
      <c r="B5" s="490"/>
      <c r="C5" s="491"/>
      <c r="D5" s="491"/>
      <c r="E5" s="491"/>
      <c r="F5" s="491"/>
      <c r="G5" s="491"/>
      <c r="H5" s="491"/>
      <c r="I5" s="491"/>
      <c r="J5" s="491"/>
      <c r="K5" s="491"/>
      <c r="L5" s="492"/>
      <c r="O5" s="18"/>
      <c r="P5" s="18"/>
      <c r="Q5" s="18"/>
      <c r="R5" s="18"/>
      <c r="S5" s="18"/>
    </row>
    <row r="6" spans="2:19" s="86" customFormat="1" ht="13.5" customHeight="1">
      <c r="B6" s="493" t="s">
        <v>111</v>
      </c>
      <c r="C6" s="494"/>
      <c r="D6" s="494"/>
      <c r="E6" s="494"/>
      <c r="F6" s="494"/>
      <c r="G6" s="494"/>
      <c r="H6" s="494"/>
      <c r="I6" s="494"/>
      <c r="J6" s="494"/>
      <c r="K6" s="494"/>
      <c r="L6" s="495"/>
      <c r="O6" s="18"/>
      <c r="P6" s="18"/>
      <c r="Q6" s="18"/>
      <c r="R6" s="18"/>
      <c r="S6" s="18"/>
    </row>
    <row r="7" spans="2:19" s="86" customFormat="1" ht="13.5" customHeight="1">
      <c r="B7" s="496" t="s">
        <v>71</v>
      </c>
      <c r="C7" s="497"/>
      <c r="D7" s="497"/>
      <c r="E7" s="497"/>
      <c r="F7" s="497"/>
      <c r="G7" s="497"/>
      <c r="H7" s="497"/>
      <c r="I7" s="497"/>
      <c r="J7" s="497"/>
      <c r="K7" s="497"/>
      <c r="L7" s="498"/>
      <c r="O7" s="18"/>
      <c r="P7" s="18"/>
      <c r="Q7" s="18"/>
      <c r="R7" s="18"/>
      <c r="S7" s="18"/>
    </row>
    <row r="8" spans="2:19" s="86" customFormat="1" ht="13.5" customHeight="1" thickBot="1">
      <c r="B8" s="499" t="s">
        <v>72</v>
      </c>
      <c r="C8" s="500"/>
      <c r="D8" s="500"/>
      <c r="E8" s="500"/>
      <c r="F8" s="500"/>
      <c r="G8" s="500"/>
      <c r="H8" s="500"/>
      <c r="I8" s="500"/>
      <c r="J8" s="500"/>
      <c r="K8" s="500"/>
      <c r="L8" s="501"/>
      <c r="O8" s="18"/>
      <c r="P8" s="18"/>
      <c r="Q8" s="18"/>
      <c r="R8" s="18"/>
      <c r="S8" s="18"/>
    </row>
    <row r="9" spans="2:19" ht="9" customHeight="1" thickTop="1">
      <c r="C9" s="87"/>
      <c r="D9" s="87"/>
      <c r="E9" s="87"/>
      <c r="F9" s="87"/>
      <c r="G9" s="87"/>
      <c r="H9" s="87"/>
      <c r="I9" s="87"/>
      <c r="J9" s="87"/>
      <c r="K9" s="87"/>
    </row>
    <row r="10" spans="2:19" ht="21" customHeight="1">
      <c r="B10" s="26"/>
      <c r="C10" s="239" t="s">
        <v>126</v>
      </c>
      <c r="D10" s="239"/>
      <c r="E10" s="239"/>
      <c r="F10" s="239"/>
      <c r="G10" s="239"/>
      <c r="H10" s="239"/>
      <c r="I10" s="502"/>
      <c r="J10" s="502"/>
      <c r="K10" s="502"/>
      <c r="L10" s="503"/>
    </row>
    <row r="11" spans="2:19" ht="21" customHeight="1">
      <c r="B11" s="30"/>
      <c r="C11" s="88" t="s">
        <v>167</v>
      </c>
      <c r="D11" s="88"/>
      <c r="E11" s="88"/>
      <c r="F11" s="88"/>
      <c r="G11" s="88"/>
      <c r="H11" s="89"/>
      <c r="I11" s="89"/>
      <c r="J11" s="90"/>
      <c r="K11" s="91" t="s">
        <v>73</v>
      </c>
      <c r="L11" s="37"/>
      <c r="P11" s="92"/>
    </row>
    <row r="12" spans="2:19" ht="18" customHeight="1">
      <c r="B12" s="30"/>
      <c r="C12" s="504" t="s">
        <v>74</v>
      </c>
      <c r="D12" s="505"/>
      <c r="E12" s="505"/>
      <c r="F12" s="505"/>
      <c r="G12" s="506"/>
      <c r="H12" s="191" t="s">
        <v>75</v>
      </c>
      <c r="I12" s="191" t="s">
        <v>76</v>
      </c>
      <c r="J12" s="191" t="s">
        <v>77</v>
      </c>
      <c r="K12" s="191" t="s">
        <v>78</v>
      </c>
      <c r="L12" s="37"/>
    </row>
    <row r="13" spans="2:19" ht="18" customHeight="1">
      <c r="B13" s="30"/>
      <c r="C13" s="507" t="s">
        <v>127</v>
      </c>
      <c r="D13" s="508"/>
      <c r="E13" s="508"/>
      <c r="F13" s="508"/>
      <c r="G13" s="509"/>
      <c r="H13" s="182">
        <f>H14+H24</f>
        <v>0</v>
      </c>
      <c r="I13" s="183">
        <f>I14+I24</f>
        <v>0</v>
      </c>
      <c r="J13" s="184">
        <f t="shared" ref="J13:J30" si="0">I13+H13</f>
        <v>0</v>
      </c>
      <c r="K13" s="93"/>
      <c r="L13" s="37"/>
    </row>
    <row r="14" spans="2:19" ht="18" customHeight="1">
      <c r="B14" s="30"/>
      <c r="C14" s="94"/>
      <c r="D14" s="473" t="s">
        <v>79</v>
      </c>
      <c r="E14" s="474"/>
      <c r="F14" s="474"/>
      <c r="G14" s="475"/>
      <c r="H14" s="185">
        <f>H15+H20</f>
        <v>0</v>
      </c>
      <c r="I14" s="186">
        <f>I15+I20</f>
        <v>0</v>
      </c>
      <c r="J14" s="187">
        <f t="shared" si="0"/>
        <v>0</v>
      </c>
      <c r="K14" s="93"/>
      <c r="L14" s="37"/>
    </row>
    <row r="15" spans="2:19" ht="18" customHeight="1">
      <c r="B15" s="30"/>
      <c r="C15" s="94"/>
      <c r="D15" s="94"/>
      <c r="E15" s="476" t="s">
        <v>80</v>
      </c>
      <c r="F15" s="438"/>
      <c r="G15" s="477"/>
      <c r="H15" s="188">
        <f>SUM(H16:H17)</f>
        <v>0</v>
      </c>
      <c r="I15" s="189">
        <f>SUM(I16:I17)</f>
        <v>0</v>
      </c>
      <c r="J15" s="190">
        <f t="shared" si="0"/>
        <v>0</v>
      </c>
      <c r="K15" s="93"/>
      <c r="L15" s="37"/>
    </row>
    <row r="16" spans="2:19" ht="18" customHeight="1">
      <c r="B16" s="30"/>
      <c r="C16" s="94"/>
      <c r="D16" s="94"/>
      <c r="E16" s="95"/>
      <c r="F16" s="96" t="s">
        <v>81</v>
      </c>
      <c r="G16" s="97" t="s">
        <v>82</v>
      </c>
      <c r="H16" s="164"/>
      <c r="I16" s="165"/>
      <c r="J16" s="198">
        <f t="shared" si="0"/>
        <v>0</v>
      </c>
      <c r="K16" s="98" t="str">
        <f>IF(OR(H16="",I16=""),"※","")</f>
        <v>※</v>
      </c>
      <c r="L16" s="37"/>
    </row>
    <row r="17" spans="2:16" ht="18" customHeight="1">
      <c r="B17" s="30"/>
      <c r="C17" s="94"/>
      <c r="D17" s="94"/>
      <c r="E17" s="99"/>
      <c r="F17" s="100" t="s">
        <v>151</v>
      </c>
      <c r="G17" s="101"/>
      <c r="H17" s="192">
        <f>SUM(H18:H19)</f>
        <v>0</v>
      </c>
      <c r="I17" s="193">
        <f>SUM(I18:I19)</f>
        <v>0</v>
      </c>
      <c r="J17" s="194">
        <f t="shared" si="0"/>
        <v>0</v>
      </c>
      <c r="K17" s="102" t="str">
        <f>IF(OR(H17="",I17=""),"※","")</f>
        <v/>
      </c>
      <c r="L17" s="37"/>
    </row>
    <row r="18" spans="2:16" ht="18" customHeight="1">
      <c r="B18" s="30"/>
      <c r="C18" s="94"/>
      <c r="D18" s="94"/>
      <c r="E18" s="99"/>
      <c r="F18" s="103" t="s">
        <v>146</v>
      </c>
      <c r="G18" s="101"/>
      <c r="H18" s="166"/>
      <c r="I18" s="167"/>
      <c r="J18" s="194">
        <f t="shared" si="0"/>
        <v>0</v>
      </c>
      <c r="K18" s="102" t="str">
        <f>IF(OR(H18="",I18=""),"※","")</f>
        <v>※</v>
      </c>
      <c r="L18" s="37"/>
    </row>
    <row r="19" spans="2:16" ht="18" customHeight="1">
      <c r="B19" s="30"/>
      <c r="C19" s="94"/>
      <c r="D19" s="94"/>
      <c r="E19" s="104"/>
      <c r="F19" s="105" t="s">
        <v>83</v>
      </c>
      <c r="G19" s="106"/>
      <c r="H19" s="168"/>
      <c r="I19" s="169"/>
      <c r="J19" s="199">
        <f t="shared" si="0"/>
        <v>0</v>
      </c>
      <c r="K19" s="107" t="str">
        <f>IF(OR(H19="",I19=""),"※","")</f>
        <v>※</v>
      </c>
      <c r="L19" s="37"/>
    </row>
    <row r="20" spans="2:16" ht="16.5" customHeight="1">
      <c r="B20" s="30"/>
      <c r="C20" s="94"/>
      <c r="D20" s="94"/>
      <c r="E20" s="478" t="s">
        <v>84</v>
      </c>
      <c r="F20" s="510"/>
      <c r="G20" s="511"/>
      <c r="H20" s="195">
        <f>SUM(H21:H22)</f>
        <v>0</v>
      </c>
      <c r="I20" s="196">
        <f>SUM(I21:I22)</f>
        <v>0</v>
      </c>
      <c r="J20" s="197">
        <f t="shared" si="0"/>
        <v>0</v>
      </c>
      <c r="K20" s="108"/>
      <c r="L20" s="37"/>
    </row>
    <row r="21" spans="2:16" ht="16.5" customHeight="1">
      <c r="B21" s="30"/>
      <c r="C21" s="94"/>
      <c r="D21" s="94"/>
      <c r="E21" s="95"/>
      <c r="F21" s="109" t="s">
        <v>85</v>
      </c>
      <c r="G21" s="110" t="s">
        <v>82</v>
      </c>
      <c r="H21" s="170"/>
      <c r="I21" s="171"/>
      <c r="J21" s="200">
        <f t="shared" si="0"/>
        <v>0</v>
      </c>
      <c r="K21" s="111" t="str">
        <f>IF(OR(H21="",I21=""),"※","")</f>
        <v>※</v>
      </c>
      <c r="L21" s="37"/>
    </row>
    <row r="22" spans="2:16" ht="16.5" customHeight="1">
      <c r="B22" s="30"/>
      <c r="C22" s="94"/>
      <c r="D22" s="94"/>
      <c r="E22" s="95"/>
      <c r="F22" s="112" t="s">
        <v>86</v>
      </c>
      <c r="G22" s="113" t="s">
        <v>147</v>
      </c>
      <c r="H22" s="172"/>
      <c r="I22" s="173"/>
      <c r="J22" s="201">
        <f t="shared" si="0"/>
        <v>0</v>
      </c>
      <c r="K22" s="114" t="str">
        <f>IF(OR(H22="",I22=""),"※","")</f>
        <v>※</v>
      </c>
      <c r="L22" s="37"/>
    </row>
    <row r="23" spans="2:16" ht="16.5" customHeight="1">
      <c r="B23" s="30"/>
      <c r="C23" s="94"/>
      <c r="D23" s="94"/>
      <c r="E23" s="95"/>
      <c r="F23" s="115" t="s">
        <v>87</v>
      </c>
      <c r="G23" s="116" t="s">
        <v>88</v>
      </c>
      <c r="H23" s="481" t="s">
        <v>89</v>
      </c>
      <c r="I23" s="482"/>
      <c r="J23" s="483"/>
      <c r="K23" s="117"/>
      <c r="L23" s="37"/>
    </row>
    <row r="24" spans="2:16" ht="18" customHeight="1">
      <c r="B24" s="30"/>
      <c r="C24" s="94"/>
      <c r="D24" s="473" t="s">
        <v>90</v>
      </c>
      <c r="E24" s="474"/>
      <c r="F24" s="474"/>
      <c r="G24" s="475"/>
      <c r="H24" s="185">
        <f>H25+H28</f>
        <v>0</v>
      </c>
      <c r="I24" s="186">
        <f>I25+I28</f>
        <v>0</v>
      </c>
      <c r="J24" s="202">
        <f>I24+H24</f>
        <v>0</v>
      </c>
      <c r="K24" s="93"/>
      <c r="L24" s="37"/>
    </row>
    <row r="25" spans="2:16" ht="18" customHeight="1">
      <c r="B25" s="30"/>
      <c r="C25" s="94"/>
      <c r="D25" s="94"/>
      <c r="E25" s="476" t="s">
        <v>91</v>
      </c>
      <c r="F25" s="438"/>
      <c r="G25" s="477"/>
      <c r="H25" s="188">
        <f>SUM(H26:H27)</f>
        <v>0</v>
      </c>
      <c r="I25" s="189">
        <f>SUM(I26:I27)</f>
        <v>0</v>
      </c>
      <c r="J25" s="190">
        <f t="shared" si="0"/>
        <v>0</v>
      </c>
      <c r="K25" s="93"/>
      <c r="L25" s="37"/>
    </row>
    <row r="26" spans="2:16" ht="18" customHeight="1">
      <c r="B26" s="30"/>
      <c r="C26" s="94"/>
      <c r="D26" s="94"/>
      <c r="E26" s="95"/>
      <c r="F26" s="118" t="s">
        <v>81</v>
      </c>
      <c r="G26" s="119" t="s">
        <v>147</v>
      </c>
      <c r="H26" s="164"/>
      <c r="I26" s="165"/>
      <c r="J26" s="198">
        <f t="shared" si="0"/>
        <v>0</v>
      </c>
      <c r="K26" s="98" t="str">
        <f>IF(OR(H26="",I26=""),"※","")</f>
        <v>※</v>
      </c>
      <c r="L26" s="37"/>
      <c r="P26" s="92"/>
    </row>
    <row r="27" spans="2:16" ht="18" customHeight="1">
      <c r="B27" s="30"/>
      <c r="C27" s="94"/>
      <c r="D27" s="94"/>
      <c r="E27" s="120"/>
      <c r="F27" s="121" t="s">
        <v>151</v>
      </c>
      <c r="G27" s="122" t="s">
        <v>92</v>
      </c>
      <c r="H27" s="174"/>
      <c r="I27" s="175"/>
      <c r="J27" s="203">
        <f t="shared" si="0"/>
        <v>0</v>
      </c>
      <c r="K27" s="123" t="str">
        <f t="shared" ref="K27:K32" si="1">IF(OR(H27="",I27=""),"※","")</f>
        <v>※</v>
      </c>
      <c r="L27" s="37"/>
    </row>
    <row r="28" spans="2:16" ht="16.5" customHeight="1">
      <c r="B28" s="30"/>
      <c r="C28" s="94"/>
      <c r="D28" s="94"/>
      <c r="E28" s="478" t="s">
        <v>84</v>
      </c>
      <c r="F28" s="479"/>
      <c r="G28" s="480"/>
      <c r="H28" s="188">
        <f>SUM(H29:H31)</f>
        <v>0</v>
      </c>
      <c r="I28" s="189">
        <f>SUM(I29:I31)</f>
        <v>0</v>
      </c>
      <c r="J28" s="197">
        <f t="shared" si="0"/>
        <v>0</v>
      </c>
      <c r="K28" s="93"/>
      <c r="L28" s="37"/>
    </row>
    <row r="29" spans="2:16" ht="16.5" customHeight="1">
      <c r="B29" s="30"/>
      <c r="C29" s="94"/>
      <c r="D29" s="94"/>
      <c r="E29" s="95"/>
      <c r="F29" s="109" t="s">
        <v>85</v>
      </c>
      <c r="G29" s="110" t="s">
        <v>82</v>
      </c>
      <c r="H29" s="164"/>
      <c r="I29" s="176"/>
      <c r="J29" s="200">
        <f t="shared" si="0"/>
        <v>0</v>
      </c>
      <c r="K29" s="111" t="str">
        <f t="shared" si="1"/>
        <v>※</v>
      </c>
      <c r="L29" s="37"/>
    </row>
    <row r="30" spans="2:16" ht="16.5" customHeight="1">
      <c r="B30" s="30"/>
      <c r="C30" s="94"/>
      <c r="D30" s="94"/>
      <c r="E30" s="95"/>
      <c r="F30" s="112" t="s">
        <v>86</v>
      </c>
      <c r="G30" s="113" t="s">
        <v>147</v>
      </c>
      <c r="H30" s="177"/>
      <c r="I30" s="178"/>
      <c r="J30" s="201">
        <f t="shared" si="0"/>
        <v>0</v>
      </c>
      <c r="K30" s="114" t="str">
        <f t="shared" si="1"/>
        <v>※</v>
      </c>
      <c r="L30" s="37"/>
    </row>
    <row r="31" spans="2:16" ht="16.5" customHeight="1">
      <c r="B31" s="30"/>
      <c r="C31" s="94"/>
      <c r="D31" s="94"/>
      <c r="E31" s="120"/>
      <c r="F31" s="124" t="s">
        <v>87</v>
      </c>
      <c r="G31" s="125" t="s">
        <v>88</v>
      </c>
      <c r="H31" s="512" t="s">
        <v>89</v>
      </c>
      <c r="I31" s="513"/>
      <c r="J31" s="514"/>
      <c r="K31" s="117"/>
      <c r="L31" s="37"/>
    </row>
    <row r="32" spans="2:16" ht="18" customHeight="1">
      <c r="B32" s="30"/>
      <c r="C32" s="532" t="s">
        <v>93</v>
      </c>
      <c r="D32" s="533"/>
      <c r="E32" s="533"/>
      <c r="F32" s="533"/>
      <c r="G32" s="126" t="s">
        <v>147</v>
      </c>
      <c r="H32" s="179"/>
      <c r="I32" s="180"/>
      <c r="J32" s="204">
        <f>I32+H32</f>
        <v>0</v>
      </c>
      <c r="K32" s="127" t="str">
        <f t="shared" si="1"/>
        <v>※</v>
      </c>
      <c r="L32" s="37"/>
    </row>
    <row r="33" spans="2:14" ht="18" customHeight="1">
      <c r="B33" s="30"/>
      <c r="C33" s="534" t="s">
        <v>94</v>
      </c>
      <c r="D33" s="535"/>
      <c r="E33" s="535"/>
      <c r="F33" s="535"/>
      <c r="G33" s="536"/>
      <c r="H33" s="181"/>
      <c r="I33" s="128"/>
      <c r="J33" s="205">
        <f>H33</f>
        <v>0</v>
      </c>
      <c r="K33" s="129" t="str">
        <f>IF(H33="","※","")</f>
        <v>※</v>
      </c>
      <c r="L33" s="37"/>
    </row>
    <row r="34" spans="2:14" ht="18" customHeight="1">
      <c r="B34" s="30"/>
      <c r="C34" s="130"/>
      <c r="D34" s="517" t="s">
        <v>95</v>
      </c>
      <c r="E34" s="518"/>
      <c r="F34" s="518"/>
      <c r="G34" s="131" t="s">
        <v>92</v>
      </c>
      <c r="H34" s="132"/>
      <c r="I34" s="189">
        <f>H33-(I13+I32)</f>
        <v>0</v>
      </c>
      <c r="J34" s="197">
        <f>I34</f>
        <v>0</v>
      </c>
      <c r="K34" s="93"/>
      <c r="L34" s="37"/>
    </row>
    <row r="35" spans="2:14" ht="18" customHeight="1">
      <c r="B35" s="30"/>
      <c r="C35" s="517" t="s">
        <v>96</v>
      </c>
      <c r="D35" s="518"/>
      <c r="E35" s="518"/>
      <c r="F35" s="518"/>
      <c r="G35" s="519"/>
      <c r="H35" s="181"/>
      <c r="I35" s="133"/>
      <c r="J35" s="206">
        <f>I35+H35</f>
        <v>0</v>
      </c>
      <c r="K35" s="129" t="str">
        <f>IF(H35="","※","")</f>
        <v>※</v>
      </c>
      <c r="L35" s="37"/>
    </row>
    <row r="36" spans="2:14" ht="42" customHeight="1" thickBot="1">
      <c r="B36" s="134"/>
      <c r="C36" s="520" t="s">
        <v>97</v>
      </c>
      <c r="D36" s="521"/>
      <c r="E36" s="521"/>
      <c r="F36" s="521"/>
      <c r="G36" s="522"/>
      <c r="H36" s="523"/>
      <c r="I36" s="524"/>
      <c r="J36" s="525"/>
      <c r="K36" s="135" t="str">
        <f>IF(H36="","※","")</f>
        <v>※</v>
      </c>
      <c r="L36" s="37"/>
    </row>
    <row r="37" spans="2:14" ht="24" customHeight="1" thickTop="1">
      <c r="B37" s="30"/>
      <c r="C37" s="526" t="s">
        <v>128</v>
      </c>
      <c r="D37" s="527"/>
      <c r="E37" s="527"/>
      <c r="F37" s="527"/>
      <c r="G37" s="527"/>
      <c r="H37" s="527"/>
      <c r="I37" s="528"/>
      <c r="J37" s="136">
        <f>H13+H32+H33+H35</f>
        <v>0</v>
      </c>
      <c r="K37" s="137"/>
      <c r="L37" s="37"/>
      <c r="N37" s="138"/>
    </row>
    <row r="38" spans="2:14" ht="12" customHeight="1">
      <c r="B38" s="70"/>
      <c r="C38" s="71"/>
      <c r="D38" s="71"/>
      <c r="E38" s="71"/>
      <c r="F38" s="71"/>
      <c r="G38" s="71"/>
      <c r="H38" s="71"/>
      <c r="I38" s="71"/>
      <c r="J38" s="71"/>
      <c r="K38" s="71"/>
      <c r="L38" s="72"/>
    </row>
    <row r="39" spans="2:14" ht="12" customHeight="1" thickBot="1">
      <c r="B39" s="24"/>
      <c r="C39" s="24"/>
      <c r="D39" s="24"/>
      <c r="E39" s="24"/>
      <c r="F39" s="24"/>
      <c r="G39" s="24"/>
      <c r="H39" s="139"/>
      <c r="I39" s="24"/>
      <c r="J39" s="24"/>
      <c r="K39" s="24"/>
      <c r="L39" s="24"/>
    </row>
    <row r="40" spans="2:14" ht="20.25" customHeight="1" thickTop="1">
      <c r="B40" s="74"/>
      <c r="C40" s="217" t="s">
        <v>98</v>
      </c>
      <c r="D40" s="75"/>
      <c r="E40" s="75"/>
      <c r="F40" s="75"/>
      <c r="G40" s="75"/>
      <c r="H40" s="75"/>
      <c r="I40" s="75"/>
      <c r="J40" s="75"/>
      <c r="K40" s="218" t="s">
        <v>73</v>
      </c>
      <c r="L40" s="219"/>
    </row>
    <row r="41" spans="2:14" ht="28.5" customHeight="1">
      <c r="B41" s="76"/>
      <c r="C41" s="529" t="s">
        <v>99</v>
      </c>
      <c r="D41" s="530"/>
      <c r="E41" s="530"/>
      <c r="F41" s="530"/>
      <c r="G41" s="530"/>
      <c r="H41" s="530"/>
      <c r="I41" s="531"/>
      <c r="J41" s="223" t="s">
        <v>112</v>
      </c>
      <c r="K41" s="207" t="s">
        <v>78</v>
      </c>
      <c r="L41" s="220"/>
    </row>
    <row r="42" spans="2:14" ht="24" customHeight="1">
      <c r="B42" s="76"/>
      <c r="C42" s="515" t="s">
        <v>152</v>
      </c>
      <c r="D42" s="515"/>
      <c r="E42" s="515"/>
      <c r="F42" s="515"/>
      <c r="G42" s="515"/>
      <c r="H42" s="515"/>
      <c r="I42" s="515"/>
      <c r="J42" s="373"/>
      <c r="K42" s="140" t="str">
        <f>IF(J37&lt;&gt;J42,"NG","OK")</f>
        <v>OK</v>
      </c>
      <c r="L42" s="220"/>
    </row>
    <row r="43" spans="2:14" ht="60" customHeight="1" thickBot="1">
      <c r="B43" s="77"/>
      <c r="C43" s="516" t="s">
        <v>129</v>
      </c>
      <c r="D43" s="516"/>
      <c r="E43" s="516"/>
      <c r="F43" s="516"/>
      <c r="G43" s="516"/>
      <c r="H43" s="516"/>
      <c r="I43" s="516"/>
      <c r="J43" s="516"/>
      <c r="K43" s="516"/>
      <c r="L43" s="221"/>
    </row>
    <row r="44" spans="2:14" ht="13.5" thickTop="1"/>
  </sheetData>
  <sheetProtection algorithmName="SHA-512" hashValue="R8mAy1rXT/QIXjAELkOQgRJKRNjmZ4+EMWRqBgwzYdMt+njOsHsto75lOdrRTD+b8UaDrEWIyXad+zme5qUIsQ==" saltValue="sK7YZfdt64c0o/EZDRkREQ==" spinCount="100000" sheet="1" objects="1" scenarios="1"/>
  <mergeCells count="26">
    <mergeCell ref="H31:J31"/>
    <mergeCell ref="C42:I42"/>
    <mergeCell ref="C43:K43"/>
    <mergeCell ref="D34:F34"/>
    <mergeCell ref="C35:G35"/>
    <mergeCell ref="C36:G36"/>
    <mergeCell ref="H36:J36"/>
    <mergeCell ref="C37:I37"/>
    <mergeCell ref="C41:I41"/>
    <mergeCell ref="C32:F32"/>
    <mergeCell ref="C33:G33"/>
    <mergeCell ref="D24:G24"/>
    <mergeCell ref="E25:G25"/>
    <mergeCell ref="E28:G28"/>
    <mergeCell ref="H23:J23"/>
    <mergeCell ref="B3:L3"/>
    <mergeCell ref="B4:L5"/>
    <mergeCell ref="B6:L6"/>
    <mergeCell ref="B7:L7"/>
    <mergeCell ref="B8:L8"/>
    <mergeCell ref="I10:L10"/>
    <mergeCell ref="C12:G12"/>
    <mergeCell ref="C13:G13"/>
    <mergeCell ref="D14:G14"/>
    <mergeCell ref="E15:G15"/>
    <mergeCell ref="E20:G20"/>
  </mergeCells>
  <phoneticPr fontId="22"/>
  <conditionalFormatting sqref="K42">
    <cfRule type="cellIs" dxfId="3" priority="1" stopIfTrue="1" operator="equal">
      <formula>"OK"</formula>
    </cfRule>
    <cfRule type="cellIs" dxfId="2" priority="2" stopIfTrue="1" operator="equal">
      <formula>"NG"</formula>
    </cfRule>
  </conditionalFormatting>
  <printOptions horizontalCentered="1"/>
  <pageMargins left="0.23622047244094491" right="0.23622047244094491" top="0.74803149606299213" bottom="0.74803149606299213" header="0.31496062992125984" footer="0.31496062992125984"/>
  <pageSetup paperSize="9" orientation="portrait" r:id="rId1"/>
  <headerFooter alignWithMargins="0">
    <oddFooter>&amp;C&amp;P/&amp;N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123"/>
  <sheetViews>
    <sheetView showGridLines="0" zoomScaleNormal="100" zoomScaleSheetLayoutView="100" workbookViewId="0">
      <pane ySplit="11" topLeftCell="A12" activePane="bottomLeft" state="frozen"/>
      <selection pane="bottomLeft" activeCell="G18" sqref="G18"/>
    </sheetView>
  </sheetViews>
  <sheetFormatPr defaultColWidth="9" defaultRowHeight="13"/>
  <cols>
    <col min="1" max="1" width="1.453125" style="86" customWidth="1"/>
    <col min="2" max="2" width="1.6328125" style="86" customWidth="1"/>
    <col min="3" max="4" width="2.6328125" style="86" customWidth="1"/>
    <col min="5" max="5" width="23.6328125" style="86" customWidth="1"/>
    <col min="6" max="6" width="12.26953125" style="86" customWidth="1"/>
    <col min="7" max="8" width="12.90625" style="86" customWidth="1"/>
    <col min="9" max="9" width="16.26953125" style="86" bestFit="1" customWidth="1"/>
    <col min="10" max="10" width="6.453125" style="86" bestFit="1" customWidth="1"/>
    <col min="11" max="12" width="1.453125" style="86" customWidth="1"/>
    <col min="13" max="16384" width="9" style="86"/>
  </cols>
  <sheetData>
    <row r="1" spans="1:17" ht="9" customHeight="1"/>
    <row r="2" spans="1:17" ht="18.75" customHeight="1" thickBot="1">
      <c r="B2" s="8" t="s">
        <v>15</v>
      </c>
      <c r="C2" s="8"/>
      <c r="F2" s="141"/>
      <c r="G2" s="87"/>
      <c r="H2" s="87"/>
      <c r="I2" s="87"/>
      <c r="J2" s="87"/>
    </row>
    <row r="3" spans="1:17" ht="15.75" customHeight="1" thickTop="1">
      <c r="B3" s="484" t="s">
        <v>130</v>
      </c>
      <c r="C3" s="485"/>
      <c r="D3" s="485"/>
      <c r="E3" s="485"/>
      <c r="F3" s="485"/>
      <c r="G3" s="485"/>
      <c r="H3" s="485"/>
      <c r="I3" s="485"/>
      <c r="J3" s="485"/>
      <c r="K3" s="486"/>
    </row>
    <row r="4" spans="1:17" ht="15.75" customHeight="1">
      <c r="B4" s="322"/>
      <c r="C4" s="325" t="s">
        <v>181</v>
      </c>
      <c r="D4" s="325"/>
      <c r="E4" s="325"/>
      <c r="F4" s="323"/>
      <c r="G4" s="323"/>
      <c r="H4" s="323"/>
      <c r="I4" s="323"/>
      <c r="J4" s="323"/>
      <c r="K4" s="324"/>
    </row>
    <row r="5" spans="1:17" ht="27" customHeight="1">
      <c r="B5" s="556" t="s">
        <v>188</v>
      </c>
      <c r="C5" s="557"/>
      <c r="D5" s="554" t="s">
        <v>189</v>
      </c>
      <c r="E5" s="554"/>
      <c r="F5" s="554"/>
      <c r="G5" s="554"/>
      <c r="H5" s="554"/>
      <c r="I5" s="554"/>
      <c r="J5" s="554"/>
      <c r="K5" s="555"/>
    </row>
    <row r="6" spans="1:17" ht="14.25" customHeight="1">
      <c r="B6" s="556" t="s">
        <v>190</v>
      </c>
      <c r="C6" s="557"/>
      <c r="D6" s="332" t="s">
        <v>191</v>
      </c>
      <c r="E6" s="330"/>
      <c r="F6" s="330"/>
      <c r="G6" s="330"/>
      <c r="H6" s="330"/>
      <c r="I6" s="330"/>
      <c r="J6" s="330"/>
      <c r="K6" s="331"/>
    </row>
    <row r="7" spans="1:17" ht="27" customHeight="1">
      <c r="B7" s="327"/>
      <c r="C7" s="333" t="s">
        <v>184</v>
      </c>
      <c r="D7" s="558" t="s">
        <v>192</v>
      </c>
      <c r="E7" s="558"/>
      <c r="F7" s="558"/>
      <c r="G7" s="558"/>
      <c r="H7" s="558"/>
      <c r="I7" s="558"/>
      <c r="J7" s="558"/>
      <c r="K7" s="559"/>
    </row>
    <row r="8" spans="1:17" ht="30" customHeight="1" thickBot="1">
      <c r="B8" s="328"/>
      <c r="C8" s="334" t="s">
        <v>183</v>
      </c>
      <c r="D8" s="560" t="s">
        <v>193</v>
      </c>
      <c r="E8" s="560"/>
      <c r="F8" s="560"/>
      <c r="G8" s="560"/>
      <c r="H8" s="560"/>
      <c r="I8" s="560"/>
      <c r="J8" s="560"/>
      <c r="K8" s="561"/>
    </row>
    <row r="9" spans="1:17" ht="13.5" customHeight="1" thickTop="1">
      <c r="B9" s="551" t="s">
        <v>111</v>
      </c>
      <c r="C9" s="552"/>
      <c r="D9" s="552"/>
      <c r="E9" s="552"/>
      <c r="F9" s="552"/>
      <c r="G9" s="552"/>
      <c r="H9" s="552"/>
      <c r="I9" s="552"/>
      <c r="J9" s="552"/>
      <c r="K9" s="553"/>
      <c r="M9" s="18"/>
      <c r="N9" s="18"/>
      <c r="O9" s="18"/>
      <c r="P9" s="18"/>
      <c r="Q9" s="18"/>
    </row>
    <row r="10" spans="1:17" ht="13.5" customHeight="1">
      <c r="B10" s="496" t="s">
        <v>71</v>
      </c>
      <c r="C10" s="497"/>
      <c r="D10" s="497"/>
      <c r="E10" s="497"/>
      <c r="F10" s="497"/>
      <c r="G10" s="497"/>
      <c r="H10" s="497"/>
      <c r="I10" s="497"/>
      <c r="J10" s="497"/>
      <c r="K10" s="498"/>
      <c r="L10" s="143"/>
    </row>
    <row r="11" spans="1:17" s="145" customFormat="1" ht="13.5" customHeight="1" thickBot="1">
      <c r="A11" s="86"/>
      <c r="B11" s="499" t="s">
        <v>101</v>
      </c>
      <c r="C11" s="500"/>
      <c r="D11" s="500"/>
      <c r="E11" s="500"/>
      <c r="F11" s="500"/>
      <c r="G11" s="500"/>
      <c r="H11" s="500"/>
      <c r="I11" s="500"/>
      <c r="J11" s="500"/>
      <c r="K11" s="501"/>
      <c r="L11" s="143"/>
    </row>
    <row r="12" spans="1:17" s="142" customFormat="1" ht="12" customHeight="1" thickTop="1" thickBot="1">
      <c r="A12" s="145"/>
      <c r="B12" s="86"/>
      <c r="C12" s="145"/>
      <c r="D12" s="145"/>
      <c r="E12" s="145"/>
      <c r="F12" s="145"/>
      <c r="G12" s="145"/>
      <c r="H12" s="145"/>
      <c r="I12" s="146"/>
      <c r="J12" s="144"/>
      <c r="K12" s="144"/>
      <c r="L12" s="144"/>
    </row>
    <row r="13" spans="1:17" s="142" customFormat="1" ht="21" customHeight="1">
      <c r="B13" s="307"/>
      <c r="C13" s="295" t="s">
        <v>179</v>
      </c>
      <c r="D13" s="295"/>
      <c r="E13" s="295"/>
      <c r="F13" s="295"/>
      <c r="G13" s="308"/>
      <c r="H13" s="308"/>
      <c r="I13" s="309"/>
      <c r="J13" s="298"/>
      <c r="K13" s="299"/>
      <c r="L13" s="151"/>
    </row>
    <row r="14" spans="1:17" ht="18" customHeight="1">
      <c r="A14" s="142"/>
      <c r="B14" s="310"/>
      <c r="C14" s="88"/>
      <c r="D14" s="88"/>
      <c r="E14" s="88"/>
      <c r="F14" s="88"/>
      <c r="G14" s="89"/>
      <c r="H14" s="89"/>
      <c r="I14" s="90"/>
      <c r="J14" s="153" t="s">
        <v>102</v>
      </c>
      <c r="K14" s="301"/>
      <c r="L14" s="151"/>
    </row>
    <row r="15" spans="1:17" ht="18" customHeight="1">
      <c r="B15" s="300"/>
      <c r="C15" s="529" t="s">
        <v>74</v>
      </c>
      <c r="D15" s="530"/>
      <c r="E15" s="530"/>
      <c r="F15" s="567"/>
      <c r="G15" s="212" t="s">
        <v>75</v>
      </c>
      <c r="H15" s="49" t="s">
        <v>76</v>
      </c>
      <c r="I15" s="213" t="s">
        <v>77</v>
      </c>
      <c r="J15" s="207" t="s">
        <v>78</v>
      </c>
      <c r="K15" s="301"/>
      <c r="L15" s="151"/>
    </row>
    <row r="16" spans="1:17" ht="18" customHeight="1">
      <c r="B16" s="300"/>
      <c r="C16" s="568" t="s">
        <v>133</v>
      </c>
      <c r="D16" s="569"/>
      <c r="E16" s="569"/>
      <c r="F16" s="570"/>
      <c r="G16" s="214">
        <f>SUM(G17,G28)</f>
        <v>0</v>
      </c>
      <c r="H16" s="214">
        <f>SUM(H17,H28)</f>
        <v>0</v>
      </c>
      <c r="I16" s="214">
        <f>SUM(I17,I28)</f>
        <v>0</v>
      </c>
      <c r="J16" s="156"/>
      <c r="K16" s="301"/>
      <c r="L16" s="151"/>
    </row>
    <row r="17" spans="1:12" ht="18" customHeight="1">
      <c r="B17" s="300"/>
      <c r="C17" s="242"/>
      <c r="D17" s="243" t="s">
        <v>134</v>
      </c>
      <c r="E17" s="240"/>
      <c r="F17" s="241"/>
      <c r="G17" s="214">
        <f>SUM(G18:G27)</f>
        <v>0</v>
      </c>
      <c r="H17" s="215">
        <f>SUM(H18:H27)</f>
        <v>0</v>
      </c>
      <c r="I17" s="215">
        <f>SUM(I18:I27)</f>
        <v>0</v>
      </c>
      <c r="J17" s="156"/>
      <c r="K17" s="301"/>
      <c r="L17" s="151"/>
    </row>
    <row r="18" spans="1:12" ht="18" customHeight="1">
      <c r="B18" s="300"/>
      <c r="C18" s="158"/>
      <c r="D18" s="141"/>
      <c r="E18" s="571" t="s">
        <v>103</v>
      </c>
      <c r="F18" s="572"/>
      <c r="G18" s="208"/>
      <c r="H18" s="208"/>
      <c r="I18" s="216">
        <f>G18+H18</f>
        <v>0</v>
      </c>
      <c r="J18" s="111" t="str">
        <f>IF(OR(G18="",H18=""),"※","")</f>
        <v>※</v>
      </c>
      <c r="K18" s="301"/>
      <c r="L18" s="151"/>
    </row>
    <row r="19" spans="1:12" ht="18" customHeight="1">
      <c r="B19" s="300"/>
      <c r="C19" s="159"/>
      <c r="D19" s="141"/>
      <c r="E19" s="540" t="s">
        <v>104</v>
      </c>
      <c r="F19" s="541"/>
      <c r="G19" s="209"/>
      <c r="H19" s="210"/>
      <c r="I19" s="216">
        <f t="shared" ref="I19:I26" si="0">G19+H19</f>
        <v>0</v>
      </c>
      <c r="J19" s="114" t="str">
        <f t="shared" ref="J19:J25" si="1">IF(OR(G19="",H19=""),"※","")</f>
        <v>※</v>
      </c>
      <c r="K19" s="301"/>
      <c r="L19" s="151"/>
    </row>
    <row r="20" spans="1:12" ht="18" customHeight="1">
      <c r="B20" s="300"/>
      <c r="C20" s="159"/>
      <c r="D20" s="141"/>
      <c r="E20" s="540" t="s">
        <v>105</v>
      </c>
      <c r="F20" s="541"/>
      <c r="G20" s="209"/>
      <c r="H20" s="210"/>
      <c r="I20" s="216">
        <f t="shared" si="0"/>
        <v>0</v>
      </c>
      <c r="J20" s="114" t="str">
        <f t="shared" si="1"/>
        <v>※</v>
      </c>
      <c r="K20" s="301"/>
      <c r="L20" s="151"/>
    </row>
    <row r="21" spans="1:12" ht="18" customHeight="1">
      <c r="B21" s="300"/>
      <c r="C21" s="159"/>
      <c r="D21" s="141"/>
      <c r="E21" s="540" t="s">
        <v>106</v>
      </c>
      <c r="F21" s="541"/>
      <c r="G21" s="209"/>
      <c r="H21" s="210"/>
      <c r="I21" s="216">
        <f t="shared" si="0"/>
        <v>0</v>
      </c>
      <c r="J21" s="114" t="str">
        <f t="shared" si="1"/>
        <v>※</v>
      </c>
      <c r="K21" s="301"/>
      <c r="L21" s="151"/>
    </row>
    <row r="22" spans="1:12" ht="18" customHeight="1">
      <c r="B22" s="300"/>
      <c r="C22" s="159"/>
      <c r="D22" s="141"/>
      <c r="E22" s="540" t="s">
        <v>107</v>
      </c>
      <c r="F22" s="541"/>
      <c r="G22" s="209"/>
      <c r="H22" s="210"/>
      <c r="I22" s="216">
        <f t="shared" si="0"/>
        <v>0</v>
      </c>
      <c r="J22" s="114" t="str">
        <f t="shared" si="1"/>
        <v>※</v>
      </c>
      <c r="K22" s="301"/>
      <c r="L22" s="151"/>
    </row>
    <row r="23" spans="1:12" ht="18" customHeight="1">
      <c r="B23" s="300"/>
      <c r="C23" s="159"/>
      <c r="D23" s="141"/>
      <c r="E23" s="540" t="s">
        <v>108</v>
      </c>
      <c r="F23" s="541"/>
      <c r="G23" s="209"/>
      <c r="H23" s="210"/>
      <c r="I23" s="216">
        <f t="shared" si="0"/>
        <v>0</v>
      </c>
      <c r="J23" s="114" t="str">
        <f t="shared" si="1"/>
        <v>※</v>
      </c>
      <c r="K23" s="301"/>
      <c r="L23" s="151"/>
    </row>
    <row r="24" spans="1:12" ht="18" customHeight="1">
      <c r="B24" s="300"/>
      <c r="C24" s="159"/>
      <c r="D24" s="141"/>
      <c r="E24" s="540" t="s">
        <v>109</v>
      </c>
      <c r="F24" s="541"/>
      <c r="G24" s="211"/>
      <c r="H24" s="210"/>
      <c r="I24" s="216">
        <f t="shared" si="0"/>
        <v>0</v>
      </c>
      <c r="J24" s="114" t="str">
        <f t="shared" si="1"/>
        <v>※</v>
      </c>
      <c r="K24" s="301"/>
      <c r="L24" s="151"/>
    </row>
    <row r="25" spans="1:12" ht="18" customHeight="1">
      <c r="B25" s="300"/>
      <c r="C25" s="159"/>
      <c r="D25" s="257"/>
      <c r="E25" s="576" t="s">
        <v>173</v>
      </c>
      <c r="F25" s="577"/>
      <c r="G25" s="211"/>
      <c r="H25" s="210"/>
      <c r="I25" s="258">
        <f t="shared" si="0"/>
        <v>0</v>
      </c>
      <c r="J25" s="259" t="str">
        <f t="shared" si="1"/>
        <v>※</v>
      </c>
      <c r="K25" s="301"/>
      <c r="L25" s="151"/>
    </row>
    <row r="26" spans="1:12" ht="18" hidden="1" customHeight="1">
      <c r="A26" s="275"/>
      <c r="B26" s="311"/>
      <c r="C26" s="276"/>
      <c r="D26" s="277"/>
      <c r="E26" s="549" t="s">
        <v>155</v>
      </c>
      <c r="F26" s="550"/>
      <c r="G26" s="283"/>
      <c r="H26" s="284"/>
      <c r="I26" s="278">
        <f t="shared" si="0"/>
        <v>0</v>
      </c>
      <c r="J26" s="279"/>
      <c r="K26" s="312"/>
      <c r="L26" s="151"/>
    </row>
    <row r="27" spans="1:12" ht="18" hidden="1" customHeight="1">
      <c r="A27" s="275"/>
      <c r="B27" s="311"/>
      <c r="C27" s="276"/>
      <c r="D27" s="280"/>
      <c r="E27" s="578" t="s">
        <v>156</v>
      </c>
      <c r="F27" s="579"/>
      <c r="G27" s="285"/>
      <c r="H27" s="286"/>
      <c r="I27" s="281">
        <f>G27+H27</f>
        <v>0</v>
      </c>
      <c r="J27" s="282"/>
      <c r="K27" s="312"/>
      <c r="L27" s="151"/>
    </row>
    <row r="28" spans="1:12" ht="18" customHeight="1">
      <c r="B28" s="300"/>
      <c r="C28" s="253"/>
      <c r="D28" s="243" t="s">
        <v>135</v>
      </c>
      <c r="E28" s="240"/>
      <c r="F28" s="241"/>
      <c r="G28" s="214">
        <f>SUM(G29:G37)</f>
        <v>0</v>
      </c>
      <c r="H28" s="215">
        <f>SUM(H29:H37)</f>
        <v>0</v>
      </c>
      <c r="I28" s="215">
        <f>SUM(I29:I37)</f>
        <v>0</v>
      </c>
      <c r="J28" s="156"/>
      <c r="K28" s="301"/>
      <c r="L28" s="151"/>
    </row>
    <row r="29" spans="1:12" ht="18" customHeight="1">
      <c r="B29" s="300"/>
      <c r="C29" s="253"/>
      <c r="D29" s="250"/>
      <c r="E29" s="571" t="s">
        <v>136</v>
      </c>
      <c r="F29" s="572"/>
      <c r="G29" s="208"/>
      <c r="H29" s="208"/>
      <c r="I29" s="216">
        <f t="shared" ref="I29:I37" si="2">G29+H29</f>
        <v>0</v>
      </c>
      <c r="J29" s="111" t="str">
        <f t="shared" ref="J29:J37" si="3">IF(OR(G29="",H29=""),"※","")</f>
        <v>※</v>
      </c>
      <c r="K29" s="301"/>
      <c r="L29" s="151"/>
    </row>
    <row r="30" spans="1:12" ht="18" customHeight="1">
      <c r="B30" s="300"/>
      <c r="C30" s="253"/>
      <c r="D30" s="250"/>
      <c r="E30" s="540" t="s">
        <v>137</v>
      </c>
      <c r="F30" s="541"/>
      <c r="G30" s="209"/>
      <c r="H30" s="210"/>
      <c r="I30" s="216">
        <f t="shared" si="2"/>
        <v>0</v>
      </c>
      <c r="J30" s="114" t="str">
        <f t="shared" si="3"/>
        <v>※</v>
      </c>
      <c r="K30" s="301"/>
      <c r="L30" s="151"/>
    </row>
    <row r="31" spans="1:12" ht="18" customHeight="1">
      <c r="B31" s="300"/>
      <c r="C31" s="253"/>
      <c r="D31" s="250"/>
      <c r="E31" s="540" t="s">
        <v>138</v>
      </c>
      <c r="F31" s="541"/>
      <c r="G31" s="209"/>
      <c r="H31" s="210"/>
      <c r="I31" s="216">
        <f t="shared" si="2"/>
        <v>0</v>
      </c>
      <c r="J31" s="114" t="str">
        <f t="shared" si="3"/>
        <v>※</v>
      </c>
      <c r="K31" s="301"/>
      <c r="L31" s="151"/>
    </row>
    <row r="32" spans="1:12" ht="18" customHeight="1">
      <c r="B32" s="300"/>
      <c r="C32" s="253"/>
      <c r="D32" s="250"/>
      <c r="E32" s="540" t="s">
        <v>139</v>
      </c>
      <c r="F32" s="541"/>
      <c r="G32" s="209"/>
      <c r="H32" s="210"/>
      <c r="I32" s="216">
        <f t="shared" si="2"/>
        <v>0</v>
      </c>
      <c r="J32" s="114" t="str">
        <f t="shared" si="3"/>
        <v>※</v>
      </c>
      <c r="K32" s="301"/>
      <c r="L32" s="151"/>
    </row>
    <row r="33" spans="1:12" ht="18" customHeight="1">
      <c r="B33" s="300"/>
      <c r="C33" s="253"/>
      <c r="D33" s="250"/>
      <c r="E33" s="540" t="s">
        <v>174</v>
      </c>
      <c r="F33" s="541"/>
      <c r="G33" s="209"/>
      <c r="H33" s="210"/>
      <c r="I33" s="216">
        <f t="shared" si="2"/>
        <v>0</v>
      </c>
      <c r="J33" s="114" t="str">
        <f t="shared" si="3"/>
        <v>※</v>
      </c>
      <c r="K33" s="301"/>
      <c r="L33" s="151"/>
    </row>
    <row r="34" spans="1:12" ht="18" customHeight="1">
      <c r="B34" s="300"/>
      <c r="C34" s="253"/>
      <c r="D34" s="250"/>
      <c r="E34" s="540" t="s">
        <v>140</v>
      </c>
      <c r="F34" s="541"/>
      <c r="G34" s="209"/>
      <c r="H34" s="210"/>
      <c r="I34" s="216">
        <f t="shared" si="2"/>
        <v>0</v>
      </c>
      <c r="J34" s="114" t="str">
        <f t="shared" si="3"/>
        <v>※</v>
      </c>
      <c r="K34" s="301"/>
      <c r="L34" s="151"/>
    </row>
    <row r="35" spans="1:12" ht="18" customHeight="1">
      <c r="B35" s="300"/>
      <c r="C35" s="253"/>
      <c r="D35" s="250"/>
      <c r="E35" s="540" t="s">
        <v>141</v>
      </c>
      <c r="F35" s="541"/>
      <c r="G35" s="211"/>
      <c r="H35" s="210"/>
      <c r="I35" s="216">
        <f t="shared" si="2"/>
        <v>0</v>
      </c>
      <c r="J35" s="114" t="str">
        <f t="shared" si="3"/>
        <v>※</v>
      </c>
      <c r="K35" s="301"/>
      <c r="L35" s="151"/>
    </row>
    <row r="36" spans="1:12" ht="18" customHeight="1">
      <c r="B36" s="300"/>
      <c r="C36" s="253"/>
      <c r="D36" s="251"/>
      <c r="E36" s="542" t="s">
        <v>175</v>
      </c>
      <c r="F36" s="543"/>
      <c r="G36" s="211"/>
      <c r="H36" s="210"/>
      <c r="I36" s="248">
        <f t="shared" si="2"/>
        <v>0</v>
      </c>
      <c r="J36" s="249" t="str">
        <f t="shared" si="3"/>
        <v>※</v>
      </c>
      <c r="K36" s="301"/>
      <c r="L36" s="151"/>
    </row>
    <row r="37" spans="1:12" ht="18" customHeight="1">
      <c r="B37" s="300"/>
      <c r="C37" s="253"/>
      <c r="D37" s="251"/>
      <c r="E37" s="544" t="s">
        <v>176</v>
      </c>
      <c r="F37" s="545"/>
      <c r="G37" s="244"/>
      <c r="H37" s="245"/>
      <c r="I37" s="246">
        <f t="shared" si="2"/>
        <v>0</v>
      </c>
      <c r="J37" s="247" t="str">
        <f t="shared" si="3"/>
        <v>※</v>
      </c>
      <c r="K37" s="301"/>
      <c r="L37" s="151"/>
    </row>
    <row r="38" spans="1:12" ht="101.25" customHeight="1">
      <c r="B38" s="300"/>
      <c r="C38" s="326"/>
      <c r="D38" s="252"/>
      <c r="E38" s="573" t="s">
        <v>194</v>
      </c>
      <c r="F38" s="574"/>
      <c r="G38" s="574"/>
      <c r="H38" s="574"/>
      <c r="I38" s="574"/>
      <c r="J38" s="575"/>
      <c r="K38" s="301"/>
      <c r="L38" s="151"/>
    </row>
    <row r="39" spans="1:12" ht="6" customHeight="1">
      <c r="B39" s="300"/>
      <c r="C39" s="313"/>
      <c r="D39" s="141"/>
      <c r="E39" s="141"/>
      <c r="F39" s="141"/>
      <c r="G39" s="314"/>
      <c r="H39" s="315"/>
      <c r="I39" s="316"/>
      <c r="J39" s="157"/>
      <c r="K39" s="301"/>
      <c r="L39" s="151"/>
    </row>
    <row r="40" spans="1:12" s="141" customFormat="1" ht="18" customHeight="1">
      <c r="A40" s="86"/>
      <c r="B40" s="317"/>
      <c r="C40" s="318" t="s">
        <v>182</v>
      </c>
      <c r="D40" s="24"/>
      <c r="E40" s="24"/>
      <c r="F40" s="24"/>
      <c r="G40" s="24"/>
      <c r="H40" s="24"/>
      <c r="I40" s="24"/>
      <c r="J40" s="153" t="s">
        <v>102</v>
      </c>
      <c r="K40" s="319"/>
      <c r="L40" s="142"/>
    </row>
    <row r="41" spans="1:12" ht="29.25" customHeight="1">
      <c r="B41" s="317"/>
      <c r="C41" s="566" t="s">
        <v>99</v>
      </c>
      <c r="D41" s="566"/>
      <c r="E41" s="566"/>
      <c r="F41" s="566"/>
      <c r="G41" s="566"/>
      <c r="H41" s="566"/>
      <c r="I41" s="224" t="s">
        <v>100</v>
      </c>
      <c r="J41" s="207" t="s">
        <v>78</v>
      </c>
      <c r="K41" s="319"/>
      <c r="L41" s="142"/>
    </row>
    <row r="42" spans="1:12" ht="23.25" customHeight="1">
      <c r="B42" s="317"/>
      <c r="C42" s="546" t="s">
        <v>131</v>
      </c>
      <c r="D42" s="547"/>
      <c r="E42" s="547"/>
      <c r="F42" s="547"/>
      <c r="G42" s="547"/>
      <c r="H42" s="548"/>
      <c r="I42" s="373"/>
      <c r="J42" s="161" t="str">
        <f>IF(I16&lt;&gt;I42,"NG","OK")</f>
        <v>OK</v>
      </c>
      <c r="K42" s="319"/>
      <c r="L42" s="142"/>
    </row>
    <row r="43" spans="1:12" ht="30" customHeight="1">
      <c r="B43" s="317"/>
      <c r="C43" s="254"/>
      <c r="D43" s="537" t="s">
        <v>153</v>
      </c>
      <c r="E43" s="538"/>
      <c r="F43" s="538"/>
      <c r="G43" s="538"/>
      <c r="H43" s="539"/>
      <c r="I43" s="373"/>
      <c r="J43" s="161" t="str">
        <f>IF(I17&lt;&gt;I43,"NG","OK")</f>
        <v>OK</v>
      </c>
      <c r="K43" s="319"/>
      <c r="L43" s="142"/>
    </row>
    <row r="44" spans="1:12" ht="30" customHeight="1">
      <c r="B44" s="317"/>
      <c r="C44" s="255"/>
      <c r="D44" s="537" t="s">
        <v>154</v>
      </c>
      <c r="E44" s="538"/>
      <c r="F44" s="538"/>
      <c r="G44" s="538"/>
      <c r="H44" s="539"/>
      <c r="I44" s="373"/>
      <c r="J44" s="161" t="str">
        <f>IF(I28&lt;&gt;I44,"NG","OK")</f>
        <v>OK</v>
      </c>
      <c r="K44" s="319"/>
      <c r="L44" s="142"/>
    </row>
    <row r="45" spans="1:12" ht="45" customHeight="1" thickBot="1">
      <c r="B45" s="320"/>
      <c r="C45" s="565" t="s">
        <v>132</v>
      </c>
      <c r="D45" s="565"/>
      <c r="E45" s="565"/>
      <c r="F45" s="565"/>
      <c r="G45" s="565"/>
      <c r="H45" s="565"/>
      <c r="I45" s="565"/>
      <c r="J45" s="565"/>
      <c r="K45" s="321"/>
      <c r="L45" s="142"/>
    </row>
    <row r="46" spans="1:12" ht="13.5" customHeight="1" thickBot="1">
      <c r="B46" s="24"/>
      <c r="C46" s="293"/>
      <c r="D46" s="293"/>
      <c r="E46" s="293"/>
      <c r="F46" s="293"/>
      <c r="G46" s="293"/>
      <c r="H46" s="293"/>
      <c r="I46" s="293"/>
      <c r="J46" s="293"/>
      <c r="K46" s="24"/>
      <c r="L46" s="142"/>
    </row>
    <row r="47" spans="1:12" ht="21" customHeight="1">
      <c r="B47" s="294"/>
      <c r="C47" s="586" t="s">
        <v>178</v>
      </c>
      <c r="D47" s="586"/>
      <c r="E47" s="586"/>
      <c r="F47" s="586"/>
      <c r="G47" s="296"/>
      <c r="H47" s="296"/>
      <c r="I47" s="297"/>
      <c r="J47" s="298"/>
      <c r="K47" s="299"/>
      <c r="L47" s="151"/>
    </row>
    <row r="48" spans="1:12" ht="9" customHeight="1">
      <c r="B48" s="300"/>
      <c r="C48" s="151"/>
      <c r="D48" s="151"/>
      <c r="E48" s="151"/>
      <c r="F48" s="151"/>
      <c r="G48" s="160"/>
      <c r="H48" s="160"/>
      <c r="I48" s="141"/>
      <c r="J48" s="151"/>
      <c r="K48" s="301"/>
      <c r="L48" s="151"/>
    </row>
    <row r="49" spans="2:12">
      <c r="B49" s="300"/>
      <c r="C49" s="151" t="s">
        <v>185</v>
      </c>
      <c r="D49" s="151"/>
      <c r="E49" s="151"/>
      <c r="F49" s="151"/>
      <c r="G49" s="160"/>
      <c r="H49" s="160"/>
      <c r="I49" s="141"/>
      <c r="J49" s="151"/>
      <c r="K49" s="301"/>
      <c r="L49" s="151"/>
    </row>
    <row r="50" spans="2:12" ht="7.5" customHeight="1">
      <c r="B50" s="300"/>
      <c r="C50" s="587"/>
      <c r="D50" s="587"/>
      <c r="E50" s="587"/>
      <c r="F50" s="290"/>
      <c r="G50" s="291"/>
      <c r="H50" s="291"/>
      <c r="I50" s="292"/>
      <c r="J50" s="290"/>
      <c r="K50" s="301"/>
      <c r="L50" s="151"/>
    </row>
    <row r="51" spans="2:12" ht="18" customHeight="1">
      <c r="B51" s="300"/>
      <c r="C51" s="529" t="s">
        <v>180</v>
      </c>
      <c r="D51" s="530"/>
      <c r="E51" s="531"/>
      <c r="F51" s="529" t="s">
        <v>186</v>
      </c>
      <c r="G51" s="530"/>
      <c r="H51" s="530"/>
      <c r="I51" s="530"/>
      <c r="J51" s="531"/>
      <c r="K51" s="301"/>
      <c r="L51" s="151"/>
    </row>
    <row r="52" spans="2:12" ht="30.75" customHeight="1">
      <c r="B52" s="300"/>
      <c r="C52" s="580" t="s">
        <v>136</v>
      </c>
      <c r="D52" s="581"/>
      <c r="E52" s="582"/>
      <c r="F52" s="588"/>
      <c r="G52" s="589"/>
      <c r="H52" s="589"/>
      <c r="I52" s="589"/>
      <c r="J52" s="590"/>
      <c r="K52" s="301"/>
      <c r="L52" s="151"/>
    </row>
    <row r="53" spans="2:12" ht="30.75" customHeight="1">
      <c r="B53" s="300"/>
      <c r="C53" s="580" t="s">
        <v>137</v>
      </c>
      <c r="D53" s="581"/>
      <c r="E53" s="582"/>
      <c r="F53" s="588"/>
      <c r="G53" s="589"/>
      <c r="H53" s="589"/>
      <c r="I53" s="589"/>
      <c r="J53" s="590"/>
      <c r="K53" s="301"/>
      <c r="L53" s="151"/>
    </row>
    <row r="54" spans="2:12" ht="30.75" customHeight="1">
      <c r="B54" s="300"/>
      <c r="C54" s="580" t="s">
        <v>138</v>
      </c>
      <c r="D54" s="581"/>
      <c r="E54" s="582"/>
      <c r="F54" s="588"/>
      <c r="G54" s="589"/>
      <c r="H54" s="589"/>
      <c r="I54" s="589"/>
      <c r="J54" s="590"/>
      <c r="K54" s="301"/>
      <c r="L54" s="151"/>
    </row>
    <row r="55" spans="2:12" ht="30.75" customHeight="1">
      <c r="B55" s="300"/>
      <c r="C55" s="580" t="s">
        <v>139</v>
      </c>
      <c r="D55" s="581"/>
      <c r="E55" s="582"/>
      <c r="F55" s="562"/>
      <c r="G55" s="563"/>
      <c r="H55" s="563"/>
      <c r="I55" s="563"/>
      <c r="J55" s="564"/>
      <c r="K55" s="301"/>
      <c r="L55" s="151"/>
    </row>
    <row r="56" spans="2:12" ht="30.75" customHeight="1">
      <c r="B56" s="300"/>
      <c r="C56" s="580" t="s">
        <v>174</v>
      </c>
      <c r="D56" s="581"/>
      <c r="E56" s="582"/>
      <c r="F56" s="588"/>
      <c r="G56" s="589"/>
      <c r="H56" s="589"/>
      <c r="I56" s="589"/>
      <c r="J56" s="590"/>
      <c r="K56" s="301"/>
      <c r="L56" s="151"/>
    </row>
    <row r="57" spans="2:12" ht="30.75" customHeight="1">
      <c r="B57" s="300"/>
      <c r="C57" s="583" t="s">
        <v>140</v>
      </c>
      <c r="D57" s="584"/>
      <c r="E57" s="585"/>
      <c r="F57" s="562"/>
      <c r="G57" s="563"/>
      <c r="H57" s="563"/>
      <c r="I57" s="563"/>
      <c r="J57" s="564"/>
      <c r="K57" s="301"/>
      <c r="L57" s="151"/>
    </row>
    <row r="58" spans="2:12" ht="10.5" customHeight="1" thickBot="1">
      <c r="B58" s="302"/>
      <c r="C58" s="303"/>
      <c r="D58" s="303"/>
      <c r="E58" s="303"/>
      <c r="F58" s="303"/>
      <c r="G58" s="304"/>
      <c r="H58" s="304"/>
      <c r="I58" s="305"/>
      <c r="J58" s="303"/>
      <c r="K58" s="306"/>
      <c r="L58" s="151"/>
    </row>
    <row r="59" spans="2:12" ht="18" customHeight="1">
      <c r="B59" s="141"/>
      <c r="C59" s="151"/>
      <c r="D59" s="151"/>
      <c r="E59" s="151"/>
      <c r="F59" s="151"/>
      <c r="G59" s="160"/>
      <c r="H59" s="160"/>
      <c r="I59" s="141"/>
      <c r="J59" s="151"/>
      <c r="K59" s="151"/>
      <c r="L59" s="151"/>
    </row>
    <row r="60" spans="2:12" ht="17.25" customHeight="1"/>
    <row r="61" spans="2:12" ht="17.25" customHeight="1">
      <c r="F61" s="329"/>
      <c r="G61" s="329"/>
      <c r="H61" s="329"/>
      <c r="I61" s="329"/>
      <c r="J61" s="329"/>
    </row>
    <row r="62" spans="2:12" ht="18" customHeight="1">
      <c r="F62" s="329"/>
      <c r="G62" s="329"/>
      <c r="H62" s="329"/>
      <c r="I62" s="329"/>
      <c r="J62" s="329"/>
    </row>
    <row r="63" spans="2:12" ht="18" customHeight="1">
      <c r="F63" s="329"/>
      <c r="G63" s="329"/>
      <c r="H63" s="329"/>
      <c r="I63" s="329"/>
      <c r="J63" s="329"/>
    </row>
    <row r="64" spans="2:12" ht="18" customHeight="1">
      <c r="F64" s="329"/>
      <c r="G64" s="329"/>
      <c r="H64" s="329"/>
      <c r="I64" s="329"/>
      <c r="J64" s="329"/>
    </row>
    <row r="65" spans="6:10" ht="18" customHeight="1">
      <c r="F65" s="329"/>
      <c r="G65" s="329"/>
      <c r="H65" s="329"/>
      <c r="I65" s="329"/>
      <c r="J65" s="329"/>
    </row>
    <row r="66" spans="6:10" ht="18" customHeight="1">
      <c r="F66" s="329"/>
      <c r="G66" s="329"/>
      <c r="H66" s="329"/>
      <c r="I66" s="329"/>
      <c r="J66" s="329"/>
    </row>
    <row r="67" spans="6:10" ht="18" customHeight="1"/>
    <row r="68" spans="6:10" ht="18" customHeight="1"/>
    <row r="69" spans="6:10" ht="18" customHeight="1"/>
    <row r="70" spans="6:10" ht="18" customHeight="1"/>
    <row r="71" spans="6:10" ht="18" customHeight="1"/>
    <row r="72" spans="6:10" ht="18" customHeight="1"/>
    <row r="73" spans="6:10" ht="18" customHeight="1"/>
    <row r="74" spans="6:10" ht="18" customHeight="1"/>
    <row r="75" spans="6:10" ht="18" customHeight="1"/>
    <row r="76" spans="6:10" ht="18" customHeight="1"/>
    <row r="77" spans="6:10" ht="18" customHeight="1"/>
    <row r="78" spans="6:10" ht="18" customHeight="1"/>
    <row r="79" spans="6:10" ht="18" customHeight="1"/>
    <row r="80" spans="6:10" ht="18" customHeight="1"/>
    <row r="81" ht="18" customHeight="1"/>
    <row r="82"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7.5" customHeight="1"/>
    <row r="114" ht="18" customHeight="1"/>
    <row r="115" ht="8.25" customHeight="1"/>
    <row r="116" ht="18" customHeight="1"/>
    <row r="117" ht="12" customHeight="1"/>
    <row r="118" ht="12" customHeight="1"/>
    <row r="119" ht="12" customHeight="1"/>
    <row r="120" ht="12" customHeight="1"/>
    <row r="121" ht="6.75" customHeight="1"/>
    <row r="123" ht="6.75" customHeight="1"/>
  </sheetData>
  <sheetProtection algorithmName="SHA-512" hashValue="x6pwXVuaFjOxzeopNkh68tSlbg+S/S2FR/2KwB/+E4QXRfM4NSzDWmREv0L4pbhZHDOCcksJD2Up+QV9lX6dXg==" saltValue="whbtii5EVzX/6C94tL/6hw==" spinCount="100000" sheet="1" objects="1" scenarios="1"/>
  <mergeCells count="52">
    <mergeCell ref="E27:F27"/>
    <mergeCell ref="C56:E56"/>
    <mergeCell ref="C57:E57"/>
    <mergeCell ref="C47:F47"/>
    <mergeCell ref="C50:E50"/>
    <mergeCell ref="C51:E51"/>
    <mergeCell ref="F51:J51"/>
    <mergeCell ref="C52:E52"/>
    <mergeCell ref="C53:E53"/>
    <mergeCell ref="C54:E54"/>
    <mergeCell ref="C55:E55"/>
    <mergeCell ref="F56:J56"/>
    <mergeCell ref="F57:J57"/>
    <mergeCell ref="F52:J52"/>
    <mergeCell ref="F53:J53"/>
    <mergeCell ref="F54:J54"/>
    <mergeCell ref="F55:J55"/>
    <mergeCell ref="C45:J45"/>
    <mergeCell ref="C41:H41"/>
    <mergeCell ref="C15:F15"/>
    <mergeCell ref="C16:F16"/>
    <mergeCell ref="E18:F18"/>
    <mergeCell ref="E19:F19"/>
    <mergeCell ref="E20:F20"/>
    <mergeCell ref="E21:F21"/>
    <mergeCell ref="E22:F22"/>
    <mergeCell ref="E38:J38"/>
    <mergeCell ref="E34:F34"/>
    <mergeCell ref="E23:F23"/>
    <mergeCell ref="E24:F24"/>
    <mergeCell ref="E25:F25"/>
    <mergeCell ref="E29:F29"/>
    <mergeCell ref="E26:F26"/>
    <mergeCell ref="B3:K3"/>
    <mergeCell ref="B10:K10"/>
    <mergeCell ref="B11:K11"/>
    <mergeCell ref="B9:K9"/>
    <mergeCell ref="D5:K5"/>
    <mergeCell ref="B5:C5"/>
    <mergeCell ref="B6:C6"/>
    <mergeCell ref="D7:K7"/>
    <mergeCell ref="D8:K8"/>
    <mergeCell ref="D43:H43"/>
    <mergeCell ref="D44:H44"/>
    <mergeCell ref="E30:F30"/>
    <mergeCell ref="E35:F35"/>
    <mergeCell ref="E36:F36"/>
    <mergeCell ref="E37:F37"/>
    <mergeCell ref="E31:F31"/>
    <mergeCell ref="E32:F32"/>
    <mergeCell ref="C42:H42"/>
    <mergeCell ref="E33:F33"/>
  </mergeCells>
  <phoneticPr fontId="22"/>
  <conditionalFormatting sqref="J42:J44">
    <cfRule type="cellIs" dxfId="1" priority="1" stopIfTrue="1" operator="equal">
      <formula>"OK"</formula>
    </cfRule>
    <cfRule type="cellIs" dxfId="0" priority="2" stopIfTrue="1" operator="equal">
      <formula>"NG"</formula>
    </cfRule>
  </conditionalFormatting>
  <printOptions horizontalCentered="1"/>
  <pageMargins left="0.23622047244094491" right="0.23622047244094491" top="0.4" bottom="0.4" header="0.31496062992125984" footer="0.18"/>
  <pageSetup paperSize="9" scale="95" orientation="portrait" r:id="rId1"/>
  <headerFooter alignWithMargins="0">
    <oddFooter>&amp;C&amp;P/&amp;N</oddFooter>
  </headerFooter>
  <rowBreaks count="1" manualBreakCount="1">
    <brk id="45" max="11"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Q227"/>
  <sheetViews>
    <sheetView showGridLines="0" zoomScaleNormal="100" workbookViewId="0">
      <selection activeCell="C14" sqref="C14"/>
    </sheetView>
  </sheetViews>
  <sheetFormatPr defaultColWidth="9" defaultRowHeight="13"/>
  <cols>
    <col min="1" max="1" width="1.453125" style="260" customWidth="1"/>
    <col min="2" max="2" width="3.26953125" style="260" customWidth="1"/>
    <col min="3" max="4" width="20.6328125" style="260" customWidth="1"/>
    <col min="5" max="7" width="12.6328125" style="260" customWidth="1"/>
    <col min="8" max="8" width="7.453125" style="260" customWidth="1"/>
    <col min="9" max="9" width="1.90625" style="260" customWidth="1"/>
    <col min="10" max="16384" width="9" style="260"/>
  </cols>
  <sheetData>
    <row r="2" spans="1:17" s="18" customFormat="1" ht="16.5" customHeight="1" thickBot="1">
      <c r="B2" s="8" t="s">
        <v>15</v>
      </c>
      <c r="C2" s="8"/>
    </row>
    <row r="3" spans="1:17" s="86" customFormat="1" ht="15" customHeight="1" thickTop="1">
      <c r="B3" s="484" t="s">
        <v>157</v>
      </c>
      <c r="C3" s="485"/>
      <c r="D3" s="485"/>
      <c r="E3" s="485"/>
      <c r="F3" s="485"/>
      <c r="G3" s="485"/>
      <c r="H3" s="485"/>
      <c r="I3" s="486"/>
      <c r="M3" s="18"/>
      <c r="N3" s="18"/>
      <c r="O3" s="18"/>
      <c r="P3" s="18"/>
      <c r="Q3" s="18"/>
    </row>
    <row r="4" spans="1:17" s="86" customFormat="1" ht="15" customHeight="1">
      <c r="B4" s="591" t="s">
        <v>170</v>
      </c>
      <c r="C4" s="592"/>
      <c r="D4" s="592"/>
      <c r="E4" s="592"/>
      <c r="F4" s="592"/>
      <c r="G4" s="592"/>
      <c r="H4" s="592"/>
      <c r="I4" s="264"/>
      <c r="M4" s="18"/>
      <c r="N4" s="18"/>
      <c r="O4" s="18"/>
      <c r="P4" s="18"/>
      <c r="Q4" s="18"/>
    </row>
    <row r="5" spans="1:17" s="86" customFormat="1" ht="15" customHeight="1">
      <c r="B5" s="593"/>
      <c r="C5" s="594"/>
      <c r="D5" s="594"/>
      <c r="E5" s="594"/>
      <c r="F5" s="594"/>
      <c r="G5" s="594"/>
      <c r="H5" s="594"/>
      <c r="I5" s="265"/>
      <c r="M5" s="18"/>
      <c r="N5" s="18"/>
      <c r="O5" s="18"/>
      <c r="P5" s="18"/>
      <c r="Q5" s="18"/>
    </row>
    <row r="6" spans="1:17" s="86" customFormat="1" ht="13.5" customHeight="1">
      <c r="B6" s="595" t="s">
        <v>165</v>
      </c>
      <c r="C6" s="596"/>
      <c r="D6" s="596"/>
      <c r="E6" s="596"/>
      <c r="F6" s="596"/>
      <c r="G6" s="596"/>
      <c r="H6" s="596"/>
      <c r="I6" s="597"/>
      <c r="M6" s="18"/>
      <c r="N6" s="18"/>
      <c r="O6" s="18"/>
      <c r="P6" s="18"/>
      <c r="Q6" s="18"/>
    </row>
    <row r="7" spans="1:17" s="86" customFormat="1" ht="13.5" customHeight="1">
      <c r="B7" s="496" t="s">
        <v>163</v>
      </c>
      <c r="C7" s="497"/>
      <c r="D7" s="497"/>
      <c r="E7" s="497"/>
      <c r="F7" s="497"/>
      <c r="G7" s="497"/>
      <c r="H7" s="497"/>
      <c r="I7" s="498"/>
      <c r="M7" s="18"/>
      <c r="N7" s="18"/>
      <c r="O7" s="18"/>
      <c r="P7" s="18"/>
      <c r="Q7" s="18"/>
    </row>
    <row r="8" spans="1:17" s="86" customFormat="1" ht="13.5" customHeight="1">
      <c r="B8" s="496" t="s">
        <v>171</v>
      </c>
      <c r="C8" s="497"/>
      <c r="D8" s="497"/>
      <c r="E8" s="497"/>
      <c r="F8" s="497"/>
      <c r="G8" s="497"/>
      <c r="H8" s="497"/>
      <c r="I8" s="498"/>
      <c r="M8" s="18"/>
      <c r="N8" s="18"/>
      <c r="O8" s="18"/>
      <c r="P8" s="18"/>
      <c r="Q8" s="18"/>
    </row>
    <row r="9" spans="1:17" s="86" customFormat="1" ht="13.5" customHeight="1" thickBot="1">
      <c r="B9" s="499" t="s">
        <v>172</v>
      </c>
      <c r="C9" s="500"/>
      <c r="D9" s="500"/>
      <c r="E9" s="500"/>
      <c r="F9" s="500"/>
      <c r="G9" s="500"/>
      <c r="H9" s="500"/>
      <c r="I9" s="501"/>
      <c r="M9" s="18"/>
      <c r="N9" s="18"/>
      <c r="O9" s="18"/>
      <c r="P9" s="18"/>
      <c r="Q9" s="18"/>
    </row>
    <row r="10" spans="1:17" ht="13.5" thickTop="1"/>
    <row r="11" spans="1:17" s="142" customFormat="1" ht="21" customHeight="1">
      <c r="B11" s="147"/>
      <c r="C11" s="148" t="s">
        <v>158</v>
      </c>
      <c r="D11" s="148"/>
      <c r="E11" s="149"/>
      <c r="F11" s="149"/>
      <c r="G11" s="149"/>
      <c r="H11" s="149"/>
      <c r="I11" s="150"/>
      <c r="J11" s="151"/>
    </row>
    <row r="12" spans="1:17" s="86" customFormat="1" ht="9.75" customHeight="1">
      <c r="A12" s="142"/>
      <c r="B12" s="152"/>
      <c r="C12" s="261"/>
      <c r="D12" s="261"/>
      <c r="E12" s="263"/>
      <c r="F12" s="263"/>
      <c r="G12" s="263"/>
      <c r="H12" s="263"/>
      <c r="I12" s="154"/>
      <c r="J12" s="151"/>
      <c r="K12" s="142"/>
    </row>
    <row r="13" spans="1:17" s="86" customFormat="1" ht="35.25" customHeight="1">
      <c r="B13" s="155"/>
      <c r="C13" s="266" t="s">
        <v>169</v>
      </c>
      <c r="D13" s="266" t="s">
        <v>168</v>
      </c>
      <c r="E13" s="267" t="s">
        <v>159</v>
      </c>
      <c r="F13" s="267" t="s">
        <v>160</v>
      </c>
      <c r="G13" s="267" t="s">
        <v>161</v>
      </c>
      <c r="H13" s="267" t="s">
        <v>162</v>
      </c>
      <c r="I13" s="154"/>
      <c r="J13" s="151"/>
      <c r="K13" s="142"/>
    </row>
    <row r="14" spans="1:17" s="86" customFormat="1" ht="26.25" customHeight="1">
      <c r="B14" s="288">
        <v>1</v>
      </c>
      <c r="C14" s="369"/>
      <c r="D14" s="369"/>
      <c r="E14" s="273"/>
      <c r="F14" s="273"/>
      <c r="G14" s="268">
        <f>SUM(E14:F14)</f>
        <v>0</v>
      </c>
      <c r="H14" s="272" t="str">
        <f>IF(AND(C14&lt;&gt;"",OR(D14="",E14="",F14="")),"※",IF(AND(C14&lt;&gt;"",D14&lt;&gt;"",E14&lt;&gt;"",F14&lt;&gt;"",G14&lt;&gt;100),"E",""))</f>
        <v/>
      </c>
      <c r="I14" s="154"/>
      <c r="J14" s="139" t="str">
        <f>IF(AND(C14&lt;&gt;"",D14=""),"←細別を入力してください。",IF(H14="E","←元下合計が100％になるように入力してください。",""))</f>
        <v/>
      </c>
      <c r="K14" s="157"/>
    </row>
    <row r="15" spans="1:17" ht="26.25" customHeight="1">
      <c r="B15" s="288">
        <v>2</v>
      </c>
      <c r="C15" s="369"/>
      <c r="D15" s="369"/>
      <c r="E15" s="274"/>
      <c r="F15" s="274"/>
      <c r="G15" s="268">
        <f t="shared" ref="G15:G78" si="0">SUM(E15:F15)</f>
        <v>0</v>
      </c>
      <c r="H15" s="272" t="str">
        <f t="shared" ref="H15:H78" si="1">IF(AND(C15&lt;&gt;"",OR(D15="",E15="",F15="")),"※",IF(AND(C15&lt;&gt;"",D15&lt;&gt;"",E15&lt;&gt;"",F15&lt;&gt;"",G15&lt;&gt;100),"E",""))</f>
        <v/>
      </c>
      <c r="I15" s="154"/>
      <c r="J15" s="139" t="str">
        <f t="shared" ref="J15:J78" si="2">IF(AND(C15&lt;&gt;"",D15=""),"←細別を入力してください。",IF(H15="E","←元下合計が100％になるように入力してください。",""))</f>
        <v/>
      </c>
    </row>
    <row r="16" spans="1:17" ht="26.25" customHeight="1">
      <c r="B16" s="288">
        <v>3</v>
      </c>
      <c r="C16" s="369"/>
      <c r="D16" s="369"/>
      <c r="E16" s="274"/>
      <c r="F16" s="274"/>
      <c r="G16" s="268">
        <f t="shared" si="0"/>
        <v>0</v>
      </c>
      <c r="H16" s="272" t="str">
        <f t="shared" si="1"/>
        <v/>
      </c>
      <c r="I16" s="154"/>
      <c r="J16" s="139" t="str">
        <f t="shared" si="2"/>
        <v/>
      </c>
    </row>
    <row r="17" spans="2:11" ht="26.25" customHeight="1">
      <c r="B17" s="288">
        <v>4</v>
      </c>
      <c r="C17" s="369"/>
      <c r="D17" s="369"/>
      <c r="E17" s="274"/>
      <c r="F17" s="274"/>
      <c r="G17" s="268">
        <f t="shared" si="0"/>
        <v>0</v>
      </c>
      <c r="H17" s="272" t="str">
        <f t="shared" si="1"/>
        <v/>
      </c>
      <c r="I17" s="154"/>
      <c r="J17" s="139" t="str">
        <f t="shared" si="2"/>
        <v/>
      </c>
    </row>
    <row r="18" spans="2:11" ht="26.25" customHeight="1">
      <c r="B18" s="288">
        <v>5</v>
      </c>
      <c r="C18" s="369"/>
      <c r="D18" s="369"/>
      <c r="E18" s="274"/>
      <c r="F18" s="274"/>
      <c r="G18" s="268">
        <f t="shared" si="0"/>
        <v>0</v>
      </c>
      <c r="H18" s="272" t="str">
        <f t="shared" si="1"/>
        <v/>
      </c>
      <c r="I18" s="154"/>
      <c r="J18" s="139" t="str">
        <f t="shared" si="2"/>
        <v/>
      </c>
    </row>
    <row r="19" spans="2:11" s="86" customFormat="1" ht="26.25" customHeight="1">
      <c r="B19" s="288">
        <v>6</v>
      </c>
      <c r="C19" s="369"/>
      <c r="D19" s="369"/>
      <c r="E19" s="273"/>
      <c r="F19" s="273"/>
      <c r="G19" s="268">
        <f t="shared" si="0"/>
        <v>0</v>
      </c>
      <c r="H19" s="272" t="str">
        <f t="shared" si="1"/>
        <v/>
      </c>
      <c r="I19" s="154"/>
      <c r="J19" s="139" t="str">
        <f t="shared" si="2"/>
        <v/>
      </c>
      <c r="K19" s="157"/>
    </row>
    <row r="20" spans="2:11" ht="26.25" customHeight="1">
      <c r="B20" s="288">
        <v>7</v>
      </c>
      <c r="C20" s="369"/>
      <c r="D20" s="369"/>
      <c r="E20" s="274"/>
      <c r="F20" s="274"/>
      <c r="G20" s="268">
        <f t="shared" si="0"/>
        <v>0</v>
      </c>
      <c r="H20" s="272" t="str">
        <f t="shared" si="1"/>
        <v/>
      </c>
      <c r="I20" s="154"/>
      <c r="J20" s="139" t="str">
        <f t="shared" si="2"/>
        <v/>
      </c>
    </row>
    <row r="21" spans="2:11" ht="26.25" customHeight="1">
      <c r="B21" s="288">
        <v>8</v>
      </c>
      <c r="C21" s="369"/>
      <c r="D21" s="369"/>
      <c r="E21" s="274"/>
      <c r="F21" s="274"/>
      <c r="G21" s="268">
        <f t="shared" si="0"/>
        <v>0</v>
      </c>
      <c r="H21" s="272" t="str">
        <f t="shared" si="1"/>
        <v/>
      </c>
      <c r="I21" s="154"/>
      <c r="J21" s="139" t="str">
        <f t="shared" si="2"/>
        <v/>
      </c>
    </row>
    <row r="22" spans="2:11" ht="26.25" customHeight="1">
      <c r="B22" s="288">
        <v>9</v>
      </c>
      <c r="C22" s="287"/>
      <c r="D22" s="287"/>
      <c r="E22" s="274"/>
      <c r="F22" s="274"/>
      <c r="G22" s="268">
        <f t="shared" si="0"/>
        <v>0</v>
      </c>
      <c r="H22" s="272" t="str">
        <f t="shared" si="1"/>
        <v/>
      </c>
      <c r="I22" s="154"/>
      <c r="J22" s="139" t="str">
        <f t="shared" si="2"/>
        <v/>
      </c>
    </row>
    <row r="23" spans="2:11" ht="26.25" customHeight="1">
      <c r="B23" s="288">
        <v>10</v>
      </c>
      <c r="C23" s="287"/>
      <c r="D23" s="287"/>
      <c r="E23" s="274"/>
      <c r="F23" s="274"/>
      <c r="G23" s="268">
        <f t="shared" si="0"/>
        <v>0</v>
      </c>
      <c r="H23" s="272" t="str">
        <f t="shared" si="1"/>
        <v/>
      </c>
      <c r="I23" s="154"/>
      <c r="J23" s="139" t="str">
        <f t="shared" si="2"/>
        <v/>
      </c>
    </row>
    <row r="24" spans="2:11" s="86" customFormat="1" ht="26.25" customHeight="1">
      <c r="B24" s="288">
        <v>11</v>
      </c>
      <c r="C24" s="287"/>
      <c r="D24" s="287"/>
      <c r="E24" s="273"/>
      <c r="F24" s="273"/>
      <c r="G24" s="268">
        <f t="shared" si="0"/>
        <v>0</v>
      </c>
      <c r="H24" s="272" t="str">
        <f t="shared" si="1"/>
        <v/>
      </c>
      <c r="I24" s="154"/>
      <c r="J24" s="139" t="str">
        <f t="shared" si="2"/>
        <v/>
      </c>
      <c r="K24" s="157"/>
    </row>
    <row r="25" spans="2:11" ht="26.25" customHeight="1">
      <c r="B25" s="288">
        <v>12</v>
      </c>
      <c r="C25" s="287"/>
      <c r="D25" s="287"/>
      <c r="E25" s="274"/>
      <c r="F25" s="274"/>
      <c r="G25" s="268">
        <f t="shared" si="0"/>
        <v>0</v>
      </c>
      <c r="H25" s="272" t="str">
        <f t="shared" si="1"/>
        <v/>
      </c>
      <c r="I25" s="154"/>
      <c r="J25" s="139" t="str">
        <f t="shared" si="2"/>
        <v/>
      </c>
    </row>
    <row r="26" spans="2:11" ht="26.25" customHeight="1">
      <c r="B26" s="288">
        <v>13</v>
      </c>
      <c r="C26" s="287"/>
      <c r="D26" s="287"/>
      <c r="E26" s="274"/>
      <c r="F26" s="274"/>
      <c r="G26" s="268">
        <f t="shared" si="0"/>
        <v>0</v>
      </c>
      <c r="H26" s="272" t="str">
        <f t="shared" si="1"/>
        <v/>
      </c>
      <c r="I26" s="154"/>
      <c r="J26" s="139" t="str">
        <f t="shared" si="2"/>
        <v/>
      </c>
    </row>
    <row r="27" spans="2:11" ht="26.25" customHeight="1">
      <c r="B27" s="288">
        <v>14</v>
      </c>
      <c r="C27" s="287"/>
      <c r="D27" s="287"/>
      <c r="E27" s="274"/>
      <c r="F27" s="274"/>
      <c r="G27" s="268">
        <f t="shared" si="0"/>
        <v>0</v>
      </c>
      <c r="H27" s="272" t="str">
        <f t="shared" si="1"/>
        <v/>
      </c>
      <c r="I27" s="154"/>
      <c r="J27" s="139" t="str">
        <f t="shared" si="2"/>
        <v/>
      </c>
    </row>
    <row r="28" spans="2:11" ht="26.25" customHeight="1">
      <c r="B28" s="288">
        <v>15</v>
      </c>
      <c r="C28" s="287"/>
      <c r="D28" s="287"/>
      <c r="E28" s="274"/>
      <c r="F28" s="274"/>
      <c r="G28" s="268">
        <f t="shared" si="0"/>
        <v>0</v>
      </c>
      <c r="H28" s="272" t="str">
        <f t="shared" si="1"/>
        <v/>
      </c>
      <c r="I28" s="154"/>
      <c r="J28" s="139" t="str">
        <f t="shared" si="2"/>
        <v/>
      </c>
    </row>
    <row r="29" spans="2:11" s="86" customFormat="1" ht="26.25" customHeight="1">
      <c r="B29" s="288">
        <v>16</v>
      </c>
      <c r="C29" s="287"/>
      <c r="D29" s="287"/>
      <c r="E29" s="273"/>
      <c r="F29" s="273"/>
      <c r="G29" s="268">
        <f t="shared" si="0"/>
        <v>0</v>
      </c>
      <c r="H29" s="272" t="str">
        <f t="shared" si="1"/>
        <v/>
      </c>
      <c r="I29" s="154"/>
      <c r="J29" s="139" t="str">
        <f t="shared" si="2"/>
        <v/>
      </c>
      <c r="K29" s="157"/>
    </row>
    <row r="30" spans="2:11" ht="26.25" customHeight="1">
      <c r="B30" s="288">
        <v>17</v>
      </c>
      <c r="C30" s="287"/>
      <c r="D30" s="287"/>
      <c r="E30" s="274"/>
      <c r="F30" s="274"/>
      <c r="G30" s="268">
        <f t="shared" si="0"/>
        <v>0</v>
      </c>
      <c r="H30" s="272" t="str">
        <f t="shared" si="1"/>
        <v/>
      </c>
      <c r="I30" s="154"/>
      <c r="J30" s="139" t="str">
        <f t="shared" si="2"/>
        <v/>
      </c>
    </row>
    <row r="31" spans="2:11" ht="26.25" customHeight="1">
      <c r="B31" s="288">
        <v>18</v>
      </c>
      <c r="C31" s="287"/>
      <c r="D31" s="287"/>
      <c r="E31" s="274"/>
      <c r="F31" s="274"/>
      <c r="G31" s="268">
        <f t="shared" si="0"/>
        <v>0</v>
      </c>
      <c r="H31" s="272" t="str">
        <f t="shared" si="1"/>
        <v/>
      </c>
      <c r="I31" s="154"/>
      <c r="J31" s="139" t="str">
        <f t="shared" si="2"/>
        <v/>
      </c>
    </row>
    <row r="32" spans="2:11" ht="26.25" customHeight="1">
      <c r="B32" s="288">
        <v>19</v>
      </c>
      <c r="C32" s="287"/>
      <c r="D32" s="287"/>
      <c r="E32" s="274"/>
      <c r="F32" s="274"/>
      <c r="G32" s="268">
        <f t="shared" si="0"/>
        <v>0</v>
      </c>
      <c r="H32" s="272" t="str">
        <f t="shared" si="1"/>
        <v/>
      </c>
      <c r="I32" s="154"/>
      <c r="J32" s="139" t="str">
        <f t="shared" si="2"/>
        <v/>
      </c>
    </row>
    <row r="33" spans="2:11" ht="26.25" customHeight="1">
      <c r="B33" s="288">
        <v>20</v>
      </c>
      <c r="C33" s="287"/>
      <c r="D33" s="287"/>
      <c r="E33" s="274"/>
      <c r="F33" s="274"/>
      <c r="G33" s="268">
        <f t="shared" si="0"/>
        <v>0</v>
      </c>
      <c r="H33" s="272" t="str">
        <f t="shared" si="1"/>
        <v/>
      </c>
      <c r="I33" s="154"/>
      <c r="J33" s="139" t="str">
        <f t="shared" si="2"/>
        <v/>
      </c>
    </row>
    <row r="34" spans="2:11" s="86" customFormat="1" ht="26.25" customHeight="1">
      <c r="B34" s="288">
        <v>21</v>
      </c>
      <c r="C34" s="287"/>
      <c r="D34" s="287"/>
      <c r="E34" s="273"/>
      <c r="F34" s="273"/>
      <c r="G34" s="268">
        <f t="shared" si="0"/>
        <v>0</v>
      </c>
      <c r="H34" s="272" t="str">
        <f t="shared" si="1"/>
        <v/>
      </c>
      <c r="I34" s="154"/>
      <c r="J34" s="139" t="str">
        <f t="shared" si="2"/>
        <v/>
      </c>
      <c r="K34" s="157"/>
    </row>
    <row r="35" spans="2:11" ht="26.25" customHeight="1">
      <c r="B35" s="288">
        <v>22</v>
      </c>
      <c r="C35" s="287"/>
      <c r="D35" s="287"/>
      <c r="E35" s="274"/>
      <c r="F35" s="274"/>
      <c r="G35" s="268">
        <f t="shared" si="0"/>
        <v>0</v>
      </c>
      <c r="H35" s="272" t="str">
        <f t="shared" si="1"/>
        <v/>
      </c>
      <c r="I35" s="154"/>
      <c r="J35" s="139" t="str">
        <f t="shared" si="2"/>
        <v/>
      </c>
    </row>
    <row r="36" spans="2:11" ht="26.25" customHeight="1">
      <c r="B36" s="288">
        <v>23</v>
      </c>
      <c r="C36" s="287"/>
      <c r="D36" s="287"/>
      <c r="E36" s="274"/>
      <c r="F36" s="274"/>
      <c r="G36" s="268">
        <f t="shared" si="0"/>
        <v>0</v>
      </c>
      <c r="H36" s="272" t="str">
        <f t="shared" si="1"/>
        <v/>
      </c>
      <c r="I36" s="154"/>
      <c r="J36" s="139" t="str">
        <f t="shared" si="2"/>
        <v/>
      </c>
    </row>
    <row r="37" spans="2:11" ht="26.25" customHeight="1">
      <c r="B37" s="288">
        <v>24</v>
      </c>
      <c r="C37" s="287"/>
      <c r="D37" s="287"/>
      <c r="E37" s="274"/>
      <c r="F37" s="274"/>
      <c r="G37" s="268">
        <f t="shared" si="0"/>
        <v>0</v>
      </c>
      <c r="H37" s="272" t="str">
        <f t="shared" si="1"/>
        <v/>
      </c>
      <c r="I37" s="154"/>
      <c r="J37" s="139" t="str">
        <f t="shared" si="2"/>
        <v/>
      </c>
    </row>
    <row r="38" spans="2:11" ht="26.25" customHeight="1">
      <c r="B38" s="288">
        <v>25</v>
      </c>
      <c r="C38" s="287"/>
      <c r="D38" s="287"/>
      <c r="E38" s="274"/>
      <c r="F38" s="274"/>
      <c r="G38" s="268">
        <f t="shared" si="0"/>
        <v>0</v>
      </c>
      <c r="H38" s="272" t="str">
        <f t="shared" si="1"/>
        <v/>
      </c>
      <c r="I38" s="154"/>
      <c r="J38" s="139" t="str">
        <f t="shared" si="2"/>
        <v/>
      </c>
    </row>
    <row r="39" spans="2:11" s="86" customFormat="1" ht="26.25" customHeight="1">
      <c r="B39" s="288">
        <v>26</v>
      </c>
      <c r="C39" s="287"/>
      <c r="D39" s="287"/>
      <c r="E39" s="273"/>
      <c r="F39" s="273"/>
      <c r="G39" s="268">
        <f t="shared" si="0"/>
        <v>0</v>
      </c>
      <c r="H39" s="272" t="str">
        <f t="shared" si="1"/>
        <v/>
      </c>
      <c r="I39" s="154"/>
      <c r="J39" s="139" t="str">
        <f t="shared" si="2"/>
        <v/>
      </c>
      <c r="K39" s="157"/>
    </row>
    <row r="40" spans="2:11" ht="26.25" customHeight="1">
      <c r="B40" s="288">
        <v>27</v>
      </c>
      <c r="C40" s="287"/>
      <c r="D40" s="287"/>
      <c r="E40" s="274"/>
      <c r="F40" s="274"/>
      <c r="G40" s="268">
        <f t="shared" si="0"/>
        <v>0</v>
      </c>
      <c r="H40" s="272" t="str">
        <f t="shared" si="1"/>
        <v/>
      </c>
      <c r="I40" s="154"/>
      <c r="J40" s="139" t="str">
        <f t="shared" si="2"/>
        <v/>
      </c>
    </row>
    <row r="41" spans="2:11" ht="26.25" customHeight="1">
      <c r="B41" s="288">
        <v>28</v>
      </c>
      <c r="C41" s="287"/>
      <c r="D41" s="287"/>
      <c r="E41" s="274"/>
      <c r="F41" s="274"/>
      <c r="G41" s="268">
        <f t="shared" si="0"/>
        <v>0</v>
      </c>
      <c r="H41" s="272" t="str">
        <f t="shared" si="1"/>
        <v/>
      </c>
      <c r="I41" s="154"/>
      <c r="J41" s="139" t="str">
        <f t="shared" si="2"/>
        <v/>
      </c>
    </row>
    <row r="42" spans="2:11" ht="26.25" customHeight="1">
      <c r="B42" s="288">
        <v>29</v>
      </c>
      <c r="C42" s="287"/>
      <c r="D42" s="287"/>
      <c r="E42" s="274"/>
      <c r="F42" s="274"/>
      <c r="G42" s="268">
        <f t="shared" si="0"/>
        <v>0</v>
      </c>
      <c r="H42" s="272" t="str">
        <f t="shared" si="1"/>
        <v/>
      </c>
      <c r="I42" s="154"/>
      <c r="J42" s="139" t="str">
        <f t="shared" si="2"/>
        <v/>
      </c>
    </row>
    <row r="43" spans="2:11" ht="26.25" customHeight="1">
      <c r="B43" s="288">
        <v>30</v>
      </c>
      <c r="C43" s="287"/>
      <c r="D43" s="287"/>
      <c r="E43" s="274"/>
      <c r="F43" s="274"/>
      <c r="G43" s="268">
        <f t="shared" si="0"/>
        <v>0</v>
      </c>
      <c r="H43" s="272" t="str">
        <f t="shared" si="1"/>
        <v/>
      </c>
      <c r="I43" s="154"/>
      <c r="J43" s="139" t="str">
        <f t="shared" si="2"/>
        <v/>
      </c>
    </row>
    <row r="44" spans="2:11" s="86" customFormat="1" ht="26.25" customHeight="1">
      <c r="B44" s="288">
        <v>31</v>
      </c>
      <c r="C44" s="287"/>
      <c r="D44" s="287"/>
      <c r="E44" s="273"/>
      <c r="F44" s="273"/>
      <c r="G44" s="268">
        <f t="shared" si="0"/>
        <v>0</v>
      </c>
      <c r="H44" s="272" t="str">
        <f t="shared" si="1"/>
        <v/>
      </c>
      <c r="I44" s="154"/>
      <c r="J44" s="139" t="str">
        <f t="shared" si="2"/>
        <v/>
      </c>
      <c r="K44" s="157"/>
    </row>
    <row r="45" spans="2:11" ht="26.25" customHeight="1">
      <c r="B45" s="288">
        <v>32</v>
      </c>
      <c r="C45" s="287"/>
      <c r="D45" s="287"/>
      <c r="E45" s="274"/>
      <c r="F45" s="274"/>
      <c r="G45" s="268">
        <f t="shared" si="0"/>
        <v>0</v>
      </c>
      <c r="H45" s="272" t="str">
        <f t="shared" si="1"/>
        <v/>
      </c>
      <c r="I45" s="154"/>
      <c r="J45" s="139" t="str">
        <f t="shared" si="2"/>
        <v/>
      </c>
    </row>
    <row r="46" spans="2:11" ht="26.25" customHeight="1">
      <c r="B46" s="288">
        <v>33</v>
      </c>
      <c r="C46" s="287"/>
      <c r="D46" s="287"/>
      <c r="E46" s="274"/>
      <c r="F46" s="274"/>
      <c r="G46" s="268">
        <f t="shared" si="0"/>
        <v>0</v>
      </c>
      <c r="H46" s="272" t="str">
        <f t="shared" si="1"/>
        <v/>
      </c>
      <c r="I46" s="154"/>
      <c r="J46" s="139" t="str">
        <f t="shared" si="2"/>
        <v/>
      </c>
    </row>
    <row r="47" spans="2:11" ht="26.25" customHeight="1">
      <c r="B47" s="288">
        <v>34</v>
      </c>
      <c r="C47" s="287"/>
      <c r="D47" s="287"/>
      <c r="E47" s="274"/>
      <c r="F47" s="274"/>
      <c r="G47" s="268">
        <f t="shared" si="0"/>
        <v>0</v>
      </c>
      <c r="H47" s="272" t="str">
        <f t="shared" si="1"/>
        <v/>
      </c>
      <c r="I47" s="154"/>
      <c r="J47" s="139" t="str">
        <f t="shared" si="2"/>
        <v/>
      </c>
    </row>
    <row r="48" spans="2:11" ht="26.25" customHeight="1">
      <c r="B48" s="288">
        <v>35</v>
      </c>
      <c r="C48" s="287"/>
      <c r="D48" s="287"/>
      <c r="E48" s="274"/>
      <c r="F48" s="274"/>
      <c r="G48" s="268">
        <f t="shared" si="0"/>
        <v>0</v>
      </c>
      <c r="H48" s="272" t="str">
        <f t="shared" si="1"/>
        <v/>
      </c>
      <c r="I48" s="154"/>
      <c r="J48" s="139" t="str">
        <f t="shared" si="2"/>
        <v/>
      </c>
    </row>
    <row r="49" spans="2:11" s="86" customFormat="1" ht="26.25" customHeight="1">
      <c r="B49" s="288">
        <v>36</v>
      </c>
      <c r="C49" s="287"/>
      <c r="D49" s="287"/>
      <c r="E49" s="273"/>
      <c r="F49" s="273"/>
      <c r="G49" s="268">
        <f t="shared" si="0"/>
        <v>0</v>
      </c>
      <c r="H49" s="272" t="str">
        <f t="shared" si="1"/>
        <v/>
      </c>
      <c r="I49" s="154"/>
      <c r="J49" s="139" t="str">
        <f t="shared" si="2"/>
        <v/>
      </c>
      <c r="K49" s="157"/>
    </row>
    <row r="50" spans="2:11" ht="26.25" customHeight="1">
      <c r="B50" s="288">
        <v>37</v>
      </c>
      <c r="C50" s="287"/>
      <c r="D50" s="287"/>
      <c r="E50" s="274"/>
      <c r="F50" s="274"/>
      <c r="G50" s="268">
        <f t="shared" si="0"/>
        <v>0</v>
      </c>
      <c r="H50" s="272" t="str">
        <f t="shared" si="1"/>
        <v/>
      </c>
      <c r="I50" s="154"/>
      <c r="J50" s="139" t="str">
        <f t="shared" si="2"/>
        <v/>
      </c>
    </row>
    <row r="51" spans="2:11" ht="26.25" customHeight="1">
      <c r="B51" s="288">
        <v>38</v>
      </c>
      <c r="C51" s="287"/>
      <c r="D51" s="287"/>
      <c r="E51" s="274"/>
      <c r="F51" s="274"/>
      <c r="G51" s="268">
        <f t="shared" si="0"/>
        <v>0</v>
      </c>
      <c r="H51" s="272" t="str">
        <f t="shared" si="1"/>
        <v/>
      </c>
      <c r="I51" s="154"/>
      <c r="J51" s="139" t="str">
        <f t="shared" si="2"/>
        <v/>
      </c>
    </row>
    <row r="52" spans="2:11" ht="26.25" customHeight="1">
      <c r="B52" s="288">
        <v>39</v>
      </c>
      <c r="C52" s="287"/>
      <c r="D52" s="287"/>
      <c r="E52" s="274"/>
      <c r="F52" s="274"/>
      <c r="G52" s="268">
        <f t="shared" si="0"/>
        <v>0</v>
      </c>
      <c r="H52" s="272" t="str">
        <f t="shared" si="1"/>
        <v/>
      </c>
      <c r="I52" s="154"/>
      <c r="J52" s="139" t="str">
        <f t="shared" si="2"/>
        <v/>
      </c>
    </row>
    <row r="53" spans="2:11" ht="26.25" customHeight="1">
      <c r="B53" s="288">
        <v>40</v>
      </c>
      <c r="C53" s="287"/>
      <c r="D53" s="287"/>
      <c r="E53" s="274"/>
      <c r="F53" s="274"/>
      <c r="G53" s="268">
        <f t="shared" si="0"/>
        <v>0</v>
      </c>
      <c r="H53" s="272" t="str">
        <f t="shared" si="1"/>
        <v/>
      </c>
      <c r="I53" s="154"/>
      <c r="J53" s="139" t="str">
        <f t="shared" si="2"/>
        <v/>
      </c>
    </row>
    <row r="54" spans="2:11" s="86" customFormat="1" ht="26.25" customHeight="1">
      <c r="B54" s="288">
        <v>41</v>
      </c>
      <c r="C54" s="287"/>
      <c r="D54" s="287"/>
      <c r="E54" s="273"/>
      <c r="F54" s="273"/>
      <c r="G54" s="268">
        <f t="shared" si="0"/>
        <v>0</v>
      </c>
      <c r="H54" s="272" t="str">
        <f t="shared" si="1"/>
        <v/>
      </c>
      <c r="I54" s="154"/>
      <c r="J54" s="139" t="str">
        <f t="shared" si="2"/>
        <v/>
      </c>
      <c r="K54" s="157"/>
    </row>
    <row r="55" spans="2:11" ht="26.25" customHeight="1">
      <c r="B55" s="288">
        <v>42</v>
      </c>
      <c r="C55" s="287"/>
      <c r="D55" s="287"/>
      <c r="E55" s="274"/>
      <c r="F55" s="274"/>
      <c r="G55" s="268">
        <f t="shared" si="0"/>
        <v>0</v>
      </c>
      <c r="H55" s="272" t="str">
        <f t="shared" si="1"/>
        <v/>
      </c>
      <c r="I55" s="154"/>
      <c r="J55" s="139" t="str">
        <f t="shared" si="2"/>
        <v/>
      </c>
    </row>
    <row r="56" spans="2:11" ht="26.25" customHeight="1">
      <c r="B56" s="288">
        <v>43</v>
      </c>
      <c r="C56" s="287"/>
      <c r="D56" s="287"/>
      <c r="E56" s="274"/>
      <c r="F56" s="274"/>
      <c r="G56" s="268">
        <f t="shared" si="0"/>
        <v>0</v>
      </c>
      <c r="H56" s="272" t="str">
        <f t="shared" si="1"/>
        <v/>
      </c>
      <c r="I56" s="154"/>
      <c r="J56" s="139" t="str">
        <f t="shared" si="2"/>
        <v/>
      </c>
    </row>
    <row r="57" spans="2:11" ht="26.25" customHeight="1">
      <c r="B57" s="288">
        <v>44</v>
      </c>
      <c r="C57" s="287"/>
      <c r="D57" s="287"/>
      <c r="E57" s="274"/>
      <c r="F57" s="274"/>
      <c r="G57" s="268">
        <f t="shared" si="0"/>
        <v>0</v>
      </c>
      <c r="H57" s="272" t="str">
        <f t="shared" si="1"/>
        <v/>
      </c>
      <c r="I57" s="154"/>
      <c r="J57" s="139" t="str">
        <f t="shared" si="2"/>
        <v/>
      </c>
    </row>
    <row r="58" spans="2:11" ht="26.25" customHeight="1">
      <c r="B58" s="288">
        <v>45</v>
      </c>
      <c r="C58" s="287"/>
      <c r="D58" s="287"/>
      <c r="E58" s="274"/>
      <c r="F58" s="274"/>
      <c r="G58" s="268">
        <f t="shared" si="0"/>
        <v>0</v>
      </c>
      <c r="H58" s="272" t="str">
        <f t="shared" si="1"/>
        <v/>
      </c>
      <c r="I58" s="154"/>
      <c r="J58" s="139" t="str">
        <f t="shared" si="2"/>
        <v/>
      </c>
    </row>
    <row r="59" spans="2:11" s="86" customFormat="1" ht="26.25" customHeight="1">
      <c r="B59" s="288">
        <v>46</v>
      </c>
      <c r="C59" s="287"/>
      <c r="D59" s="287"/>
      <c r="E59" s="273"/>
      <c r="F59" s="273"/>
      <c r="G59" s="268">
        <f t="shared" si="0"/>
        <v>0</v>
      </c>
      <c r="H59" s="272" t="str">
        <f t="shared" si="1"/>
        <v/>
      </c>
      <c r="I59" s="154"/>
      <c r="J59" s="139" t="str">
        <f t="shared" si="2"/>
        <v/>
      </c>
      <c r="K59" s="157"/>
    </row>
    <row r="60" spans="2:11" ht="26.25" customHeight="1">
      <c r="B60" s="288">
        <v>47</v>
      </c>
      <c r="C60" s="287"/>
      <c r="D60" s="287"/>
      <c r="E60" s="274"/>
      <c r="F60" s="274"/>
      <c r="G60" s="268">
        <f t="shared" si="0"/>
        <v>0</v>
      </c>
      <c r="H60" s="272" t="str">
        <f t="shared" si="1"/>
        <v/>
      </c>
      <c r="I60" s="154"/>
      <c r="J60" s="139" t="str">
        <f t="shared" si="2"/>
        <v/>
      </c>
    </row>
    <row r="61" spans="2:11" ht="26.25" customHeight="1">
      <c r="B61" s="288">
        <v>48</v>
      </c>
      <c r="C61" s="287"/>
      <c r="D61" s="287"/>
      <c r="E61" s="274"/>
      <c r="F61" s="274"/>
      <c r="G61" s="268">
        <f t="shared" si="0"/>
        <v>0</v>
      </c>
      <c r="H61" s="272" t="str">
        <f t="shared" si="1"/>
        <v/>
      </c>
      <c r="I61" s="154"/>
      <c r="J61" s="139" t="str">
        <f t="shared" si="2"/>
        <v/>
      </c>
    </row>
    <row r="62" spans="2:11" ht="26.25" customHeight="1">
      <c r="B62" s="288">
        <v>49</v>
      </c>
      <c r="C62" s="287"/>
      <c r="D62" s="287"/>
      <c r="E62" s="274"/>
      <c r="F62" s="274"/>
      <c r="G62" s="268">
        <f t="shared" si="0"/>
        <v>0</v>
      </c>
      <c r="H62" s="272" t="str">
        <f t="shared" si="1"/>
        <v/>
      </c>
      <c r="I62" s="154"/>
      <c r="J62" s="139" t="str">
        <f t="shared" si="2"/>
        <v/>
      </c>
    </row>
    <row r="63" spans="2:11" ht="26.25" customHeight="1">
      <c r="B63" s="288">
        <v>50</v>
      </c>
      <c r="C63" s="287"/>
      <c r="D63" s="287"/>
      <c r="E63" s="274"/>
      <c r="F63" s="274"/>
      <c r="G63" s="268">
        <f t="shared" si="0"/>
        <v>0</v>
      </c>
      <c r="H63" s="272" t="str">
        <f t="shared" si="1"/>
        <v/>
      </c>
      <c r="I63" s="154"/>
      <c r="J63" s="139" t="str">
        <f t="shared" si="2"/>
        <v/>
      </c>
    </row>
    <row r="64" spans="2:11" s="86" customFormat="1" ht="26.25" customHeight="1">
      <c r="B64" s="288">
        <v>51</v>
      </c>
      <c r="C64" s="287"/>
      <c r="D64" s="287"/>
      <c r="E64" s="273"/>
      <c r="F64" s="273"/>
      <c r="G64" s="268">
        <f t="shared" si="0"/>
        <v>0</v>
      </c>
      <c r="H64" s="272" t="str">
        <f t="shared" si="1"/>
        <v/>
      </c>
      <c r="I64" s="154"/>
      <c r="J64" s="139" t="str">
        <f t="shared" si="2"/>
        <v/>
      </c>
      <c r="K64" s="157"/>
    </row>
    <row r="65" spans="2:11" ht="26.25" customHeight="1">
      <c r="B65" s="288">
        <v>52</v>
      </c>
      <c r="C65" s="287"/>
      <c r="D65" s="287"/>
      <c r="E65" s="274"/>
      <c r="F65" s="274"/>
      <c r="G65" s="268">
        <f t="shared" si="0"/>
        <v>0</v>
      </c>
      <c r="H65" s="272" t="str">
        <f t="shared" si="1"/>
        <v/>
      </c>
      <c r="I65" s="154"/>
      <c r="J65" s="139" t="str">
        <f t="shared" si="2"/>
        <v/>
      </c>
    </row>
    <row r="66" spans="2:11" ht="26.25" customHeight="1">
      <c r="B66" s="288">
        <v>53</v>
      </c>
      <c r="C66" s="287"/>
      <c r="D66" s="287"/>
      <c r="E66" s="274"/>
      <c r="F66" s="274"/>
      <c r="G66" s="268">
        <f t="shared" si="0"/>
        <v>0</v>
      </c>
      <c r="H66" s="272" t="str">
        <f t="shared" si="1"/>
        <v/>
      </c>
      <c r="I66" s="154"/>
      <c r="J66" s="139" t="str">
        <f t="shared" si="2"/>
        <v/>
      </c>
    </row>
    <row r="67" spans="2:11" ht="26.25" customHeight="1">
      <c r="B67" s="288">
        <v>54</v>
      </c>
      <c r="C67" s="287"/>
      <c r="D67" s="287"/>
      <c r="E67" s="274"/>
      <c r="F67" s="274"/>
      <c r="G67" s="268">
        <f t="shared" si="0"/>
        <v>0</v>
      </c>
      <c r="H67" s="272" t="str">
        <f t="shared" si="1"/>
        <v/>
      </c>
      <c r="I67" s="154"/>
      <c r="J67" s="139" t="str">
        <f t="shared" si="2"/>
        <v/>
      </c>
    </row>
    <row r="68" spans="2:11" ht="26.25" customHeight="1">
      <c r="B68" s="288">
        <v>55</v>
      </c>
      <c r="C68" s="287"/>
      <c r="D68" s="287"/>
      <c r="E68" s="274"/>
      <c r="F68" s="274"/>
      <c r="G68" s="268">
        <f t="shared" si="0"/>
        <v>0</v>
      </c>
      <c r="H68" s="272" t="str">
        <f t="shared" si="1"/>
        <v/>
      </c>
      <c r="I68" s="154"/>
      <c r="J68" s="139" t="str">
        <f t="shared" si="2"/>
        <v/>
      </c>
    </row>
    <row r="69" spans="2:11" s="86" customFormat="1" ht="26.25" customHeight="1">
      <c r="B69" s="288">
        <v>56</v>
      </c>
      <c r="C69" s="287"/>
      <c r="D69" s="287"/>
      <c r="E69" s="273"/>
      <c r="F69" s="273"/>
      <c r="G69" s="268">
        <f t="shared" si="0"/>
        <v>0</v>
      </c>
      <c r="H69" s="272" t="str">
        <f t="shared" si="1"/>
        <v/>
      </c>
      <c r="I69" s="154"/>
      <c r="J69" s="139" t="str">
        <f t="shared" si="2"/>
        <v/>
      </c>
      <c r="K69" s="157"/>
    </row>
    <row r="70" spans="2:11" ht="26.25" customHeight="1">
      <c r="B70" s="288">
        <v>57</v>
      </c>
      <c r="C70" s="287"/>
      <c r="D70" s="287"/>
      <c r="E70" s="274"/>
      <c r="F70" s="274"/>
      <c r="G70" s="268">
        <f t="shared" si="0"/>
        <v>0</v>
      </c>
      <c r="H70" s="272" t="str">
        <f t="shared" si="1"/>
        <v/>
      </c>
      <c r="I70" s="154"/>
      <c r="J70" s="139" t="str">
        <f t="shared" si="2"/>
        <v/>
      </c>
    </row>
    <row r="71" spans="2:11" ht="26.25" customHeight="1">
      <c r="B71" s="288">
        <v>58</v>
      </c>
      <c r="C71" s="287"/>
      <c r="D71" s="287"/>
      <c r="E71" s="274"/>
      <c r="F71" s="274"/>
      <c r="G71" s="268">
        <f t="shared" si="0"/>
        <v>0</v>
      </c>
      <c r="H71" s="272" t="str">
        <f t="shared" si="1"/>
        <v/>
      </c>
      <c r="I71" s="154"/>
      <c r="J71" s="139" t="str">
        <f t="shared" si="2"/>
        <v/>
      </c>
    </row>
    <row r="72" spans="2:11" ht="26.25" customHeight="1">
      <c r="B72" s="288">
        <v>59</v>
      </c>
      <c r="C72" s="287"/>
      <c r="D72" s="287"/>
      <c r="E72" s="274"/>
      <c r="F72" s="274"/>
      <c r="G72" s="268">
        <f t="shared" si="0"/>
        <v>0</v>
      </c>
      <c r="H72" s="272" t="str">
        <f t="shared" si="1"/>
        <v/>
      </c>
      <c r="I72" s="154"/>
      <c r="J72" s="139" t="str">
        <f t="shared" si="2"/>
        <v/>
      </c>
    </row>
    <row r="73" spans="2:11" ht="26.25" customHeight="1">
      <c r="B73" s="288">
        <v>60</v>
      </c>
      <c r="C73" s="287"/>
      <c r="D73" s="287"/>
      <c r="E73" s="274"/>
      <c r="F73" s="274"/>
      <c r="G73" s="268">
        <f t="shared" si="0"/>
        <v>0</v>
      </c>
      <c r="H73" s="272" t="str">
        <f t="shared" si="1"/>
        <v/>
      </c>
      <c r="I73" s="154"/>
      <c r="J73" s="139" t="str">
        <f t="shared" si="2"/>
        <v/>
      </c>
    </row>
    <row r="74" spans="2:11" s="86" customFormat="1" ht="26.25" customHeight="1">
      <c r="B74" s="288">
        <v>61</v>
      </c>
      <c r="C74" s="287"/>
      <c r="D74" s="287"/>
      <c r="E74" s="273"/>
      <c r="F74" s="273"/>
      <c r="G74" s="268">
        <f t="shared" si="0"/>
        <v>0</v>
      </c>
      <c r="H74" s="272" t="str">
        <f t="shared" si="1"/>
        <v/>
      </c>
      <c r="I74" s="154"/>
      <c r="J74" s="139" t="str">
        <f t="shared" si="2"/>
        <v/>
      </c>
      <c r="K74" s="157"/>
    </row>
    <row r="75" spans="2:11" ht="26.25" customHeight="1">
      <c r="B75" s="288">
        <v>62</v>
      </c>
      <c r="C75" s="287"/>
      <c r="D75" s="287"/>
      <c r="E75" s="274"/>
      <c r="F75" s="274"/>
      <c r="G75" s="268">
        <f t="shared" si="0"/>
        <v>0</v>
      </c>
      <c r="H75" s="272" t="str">
        <f t="shared" si="1"/>
        <v/>
      </c>
      <c r="I75" s="154"/>
      <c r="J75" s="139" t="str">
        <f t="shared" si="2"/>
        <v/>
      </c>
    </row>
    <row r="76" spans="2:11" ht="26.25" customHeight="1">
      <c r="B76" s="288">
        <v>63</v>
      </c>
      <c r="C76" s="287"/>
      <c r="D76" s="287"/>
      <c r="E76" s="274"/>
      <c r="F76" s="274"/>
      <c r="G76" s="268">
        <f t="shared" si="0"/>
        <v>0</v>
      </c>
      <c r="H76" s="272" t="str">
        <f t="shared" si="1"/>
        <v/>
      </c>
      <c r="I76" s="154"/>
      <c r="J76" s="139" t="str">
        <f t="shared" si="2"/>
        <v/>
      </c>
    </row>
    <row r="77" spans="2:11" ht="26.25" customHeight="1">
      <c r="B77" s="288">
        <v>64</v>
      </c>
      <c r="C77" s="287"/>
      <c r="D77" s="287"/>
      <c r="E77" s="274"/>
      <c r="F77" s="274"/>
      <c r="G77" s="268">
        <f t="shared" si="0"/>
        <v>0</v>
      </c>
      <c r="H77" s="272" t="str">
        <f t="shared" si="1"/>
        <v/>
      </c>
      <c r="I77" s="154"/>
      <c r="J77" s="139" t="str">
        <f t="shared" si="2"/>
        <v/>
      </c>
    </row>
    <row r="78" spans="2:11" ht="26.25" customHeight="1">
      <c r="B78" s="288">
        <v>65</v>
      </c>
      <c r="C78" s="287"/>
      <c r="D78" s="287"/>
      <c r="E78" s="274"/>
      <c r="F78" s="274"/>
      <c r="G78" s="268">
        <f t="shared" si="0"/>
        <v>0</v>
      </c>
      <c r="H78" s="272" t="str">
        <f t="shared" si="1"/>
        <v/>
      </c>
      <c r="I78" s="154"/>
      <c r="J78" s="139" t="str">
        <f t="shared" si="2"/>
        <v/>
      </c>
    </row>
    <row r="79" spans="2:11" s="86" customFormat="1" ht="26.25" customHeight="1">
      <c r="B79" s="288">
        <v>66</v>
      </c>
      <c r="C79" s="287"/>
      <c r="D79" s="287"/>
      <c r="E79" s="273"/>
      <c r="F79" s="273"/>
      <c r="G79" s="268">
        <f t="shared" ref="G79:G142" si="3">SUM(E79:F79)</f>
        <v>0</v>
      </c>
      <c r="H79" s="272" t="str">
        <f t="shared" ref="H79:H142" si="4">IF(AND(C79&lt;&gt;"",OR(D79="",E79="",F79="")),"※",IF(AND(C79&lt;&gt;"",D79&lt;&gt;"",E79&lt;&gt;"",F79&lt;&gt;"",G79&lt;&gt;100),"E",""))</f>
        <v/>
      </c>
      <c r="I79" s="154"/>
      <c r="J79" s="139" t="str">
        <f t="shared" ref="J79:J142" si="5">IF(AND(C79&lt;&gt;"",D79=""),"←細別を入力してください。",IF(H79="E","←元下合計が100％になるように入力してください。",""))</f>
        <v/>
      </c>
      <c r="K79" s="157"/>
    </row>
    <row r="80" spans="2:11" ht="26.25" customHeight="1">
      <c r="B80" s="288">
        <v>67</v>
      </c>
      <c r="C80" s="287"/>
      <c r="D80" s="287"/>
      <c r="E80" s="274"/>
      <c r="F80" s="274"/>
      <c r="G80" s="268">
        <f t="shared" si="3"/>
        <v>0</v>
      </c>
      <c r="H80" s="272" t="str">
        <f t="shared" si="4"/>
        <v/>
      </c>
      <c r="I80" s="154"/>
      <c r="J80" s="139" t="str">
        <f t="shared" si="5"/>
        <v/>
      </c>
    </row>
    <row r="81" spans="2:11" ht="26.25" customHeight="1">
      <c r="B81" s="288">
        <v>68</v>
      </c>
      <c r="C81" s="287"/>
      <c r="D81" s="287"/>
      <c r="E81" s="274"/>
      <c r="F81" s="274"/>
      <c r="G81" s="268">
        <f t="shared" si="3"/>
        <v>0</v>
      </c>
      <c r="H81" s="272" t="str">
        <f t="shared" si="4"/>
        <v/>
      </c>
      <c r="I81" s="154"/>
      <c r="J81" s="139" t="str">
        <f t="shared" si="5"/>
        <v/>
      </c>
    </row>
    <row r="82" spans="2:11" ht="26.25" customHeight="1">
      <c r="B82" s="288">
        <v>69</v>
      </c>
      <c r="C82" s="287"/>
      <c r="D82" s="287"/>
      <c r="E82" s="274"/>
      <c r="F82" s="274"/>
      <c r="G82" s="268">
        <f t="shared" si="3"/>
        <v>0</v>
      </c>
      <c r="H82" s="272" t="str">
        <f t="shared" si="4"/>
        <v/>
      </c>
      <c r="I82" s="154"/>
      <c r="J82" s="139" t="str">
        <f t="shared" si="5"/>
        <v/>
      </c>
    </row>
    <row r="83" spans="2:11" ht="26.25" customHeight="1">
      <c r="B83" s="288">
        <v>70</v>
      </c>
      <c r="C83" s="287"/>
      <c r="D83" s="287"/>
      <c r="E83" s="274"/>
      <c r="F83" s="274"/>
      <c r="G83" s="268">
        <f t="shared" si="3"/>
        <v>0</v>
      </c>
      <c r="H83" s="272" t="str">
        <f t="shared" si="4"/>
        <v/>
      </c>
      <c r="I83" s="154"/>
      <c r="J83" s="139" t="str">
        <f t="shared" si="5"/>
        <v/>
      </c>
    </row>
    <row r="84" spans="2:11" s="86" customFormat="1" ht="26.25" customHeight="1">
      <c r="B84" s="288">
        <v>71</v>
      </c>
      <c r="C84" s="287"/>
      <c r="D84" s="287"/>
      <c r="E84" s="273"/>
      <c r="F84" s="273"/>
      <c r="G84" s="268">
        <f t="shared" si="3"/>
        <v>0</v>
      </c>
      <c r="H84" s="272" t="str">
        <f t="shared" si="4"/>
        <v/>
      </c>
      <c r="I84" s="154"/>
      <c r="J84" s="139" t="str">
        <f t="shared" si="5"/>
        <v/>
      </c>
      <c r="K84" s="157"/>
    </row>
    <row r="85" spans="2:11" ht="26.25" customHeight="1">
      <c r="B85" s="288">
        <v>72</v>
      </c>
      <c r="C85" s="287"/>
      <c r="D85" s="287"/>
      <c r="E85" s="274"/>
      <c r="F85" s="274"/>
      <c r="G85" s="268">
        <f t="shared" si="3"/>
        <v>0</v>
      </c>
      <c r="H85" s="272" t="str">
        <f t="shared" si="4"/>
        <v/>
      </c>
      <c r="I85" s="154"/>
      <c r="J85" s="139" t="str">
        <f t="shared" si="5"/>
        <v/>
      </c>
    </row>
    <row r="86" spans="2:11" ht="26.25" customHeight="1">
      <c r="B86" s="288">
        <v>73</v>
      </c>
      <c r="C86" s="287"/>
      <c r="D86" s="287"/>
      <c r="E86" s="274"/>
      <c r="F86" s="274"/>
      <c r="G86" s="268">
        <f t="shared" si="3"/>
        <v>0</v>
      </c>
      <c r="H86" s="272" t="str">
        <f t="shared" si="4"/>
        <v/>
      </c>
      <c r="I86" s="154"/>
      <c r="J86" s="139" t="str">
        <f t="shared" si="5"/>
        <v/>
      </c>
    </row>
    <row r="87" spans="2:11" ht="26.25" customHeight="1">
      <c r="B87" s="288">
        <v>74</v>
      </c>
      <c r="C87" s="287"/>
      <c r="D87" s="287"/>
      <c r="E87" s="274"/>
      <c r="F87" s="274"/>
      <c r="G87" s="268">
        <f t="shared" si="3"/>
        <v>0</v>
      </c>
      <c r="H87" s="272" t="str">
        <f t="shared" si="4"/>
        <v/>
      </c>
      <c r="I87" s="154"/>
      <c r="J87" s="139" t="str">
        <f t="shared" si="5"/>
        <v/>
      </c>
    </row>
    <row r="88" spans="2:11" ht="26.25" customHeight="1">
      <c r="B88" s="288">
        <v>75</v>
      </c>
      <c r="C88" s="287"/>
      <c r="D88" s="287"/>
      <c r="E88" s="274"/>
      <c r="F88" s="274"/>
      <c r="G88" s="268">
        <f t="shared" si="3"/>
        <v>0</v>
      </c>
      <c r="H88" s="272" t="str">
        <f t="shared" si="4"/>
        <v/>
      </c>
      <c r="I88" s="154"/>
      <c r="J88" s="139" t="str">
        <f t="shared" si="5"/>
        <v/>
      </c>
    </row>
    <row r="89" spans="2:11" s="86" customFormat="1" ht="26.25" customHeight="1">
      <c r="B89" s="288">
        <v>76</v>
      </c>
      <c r="C89" s="287"/>
      <c r="D89" s="287"/>
      <c r="E89" s="273"/>
      <c r="F89" s="273"/>
      <c r="G89" s="268">
        <f t="shared" si="3"/>
        <v>0</v>
      </c>
      <c r="H89" s="272" t="str">
        <f t="shared" si="4"/>
        <v/>
      </c>
      <c r="I89" s="154"/>
      <c r="J89" s="139" t="str">
        <f t="shared" si="5"/>
        <v/>
      </c>
      <c r="K89" s="157"/>
    </row>
    <row r="90" spans="2:11" ht="26.25" customHeight="1">
      <c r="B90" s="288">
        <v>77</v>
      </c>
      <c r="C90" s="287"/>
      <c r="D90" s="287"/>
      <c r="E90" s="274"/>
      <c r="F90" s="274"/>
      <c r="G90" s="268">
        <f t="shared" si="3"/>
        <v>0</v>
      </c>
      <c r="H90" s="272" t="str">
        <f t="shared" si="4"/>
        <v/>
      </c>
      <c r="I90" s="154"/>
      <c r="J90" s="139" t="str">
        <f t="shared" si="5"/>
        <v/>
      </c>
    </row>
    <row r="91" spans="2:11" ht="26.25" customHeight="1">
      <c r="B91" s="288">
        <v>78</v>
      </c>
      <c r="C91" s="287"/>
      <c r="D91" s="287"/>
      <c r="E91" s="274"/>
      <c r="F91" s="274"/>
      <c r="G91" s="268">
        <f t="shared" si="3"/>
        <v>0</v>
      </c>
      <c r="H91" s="272" t="str">
        <f t="shared" si="4"/>
        <v/>
      </c>
      <c r="I91" s="154"/>
      <c r="J91" s="139" t="str">
        <f t="shared" si="5"/>
        <v/>
      </c>
    </row>
    <row r="92" spans="2:11" ht="26.25" customHeight="1">
      <c r="B92" s="288">
        <v>79</v>
      </c>
      <c r="C92" s="287"/>
      <c r="D92" s="287"/>
      <c r="E92" s="274"/>
      <c r="F92" s="274"/>
      <c r="G92" s="268">
        <f t="shared" si="3"/>
        <v>0</v>
      </c>
      <c r="H92" s="272" t="str">
        <f t="shared" si="4"/>
        <v/>
      </c>
      <c r="I92" s="154"/>
      <c r="J92" s="139" t="str">
        <f t="shared" si="5"/>
        <v/>
      </c>
    </row>
    <row r="93" spans="2:11" ht="26.25" customHeight="1">
      <c r="B93" s="288">
        <v>80</v>
      </c>
      <c r="C93" s="287"/>
      <c r="D93" s="287"/>
      <c r="E93" s="274"/>
      <c r="F93" s="274"/>
      <c r="G93" s="268">
        <f t="shared" si="3"/>
        <v>0</v>
      </c>
      <c r="H93" s="272" t="str">
        <f t="shared" si="4"/>
        <v/>
      </c>
      <c r="I93" s="154"/>
      <c r="J93" s="139" t="str">
        <f t="shared" si="5"/>
        <v/>
      </c>
    </row>
    <row r="94" spans="2:11" s="86" customFormat="1" ht="26.25" customHeight="1">
      <c r="B94" s="288">
        <v>81</v>
      </c>
      <c r="C94" s="287"/>
      <c r="D94" s="287"/>
      <c r="E94" s="273"/>
      <c r="F94" s="273"/>
      <c r="G94" s="268">
        <f t="shared" si="3"/>
        <v>0</v>
      </c>
      <c r="H94" s="272" t="str">
        <f t="shared" si="4"/>
        <v/>
      </c>
      <c r="I94" s="154"/>
      <c r="J94" s="139" t="str">
        <f t="shared" si="5"/>
        <v/>
      </c>
      <c r="K94" s="157"/>
    </row>
    <row r="95" spans="2:11" ht="26.25" customHeight="1">
      <c r="B95" s="288">
        <v>82</v>
      </c>
      <c r="C95" s="287"/>
      <c r="D95" s="287"/>
      <c r="E95" s="274"/>
      <c r="F95" s="274"/>
      <c r="G95" s="268">
        <f t="shared" si="3"/>
        <v>0</v>
      </c>
      <c r="H95" s="272" t="str">
        <f t="shared" si="4"/>
        <v/>
      </c>
      <c r="I95" s="154"/>
      <c r="J95" s="139" t="str">
        <f t="shared" si="5"/>
        <v/>
      </c>
    </row>
    <row r="96" spans="2:11" ht="26.25" customHeight="1">
      <c r="B96" s="288">
        <v>83</v>
      </c>
      <c r="C96" s="287"/>
      <c r="D96" s="287"/>
      <c r="E96" s="274"/>
      <c r="F96" s="274"/>
      <c r="G96" s="268">
        <f t="shared" si="3"/>
        <v>0</v>
      </c>
      <c r="H96" s="272" t="str">
        <f t="shared" si="4"/>
        <v/>
      </c>
      <c r="I96" s="154"/>
      <c r="J96" s="139" t="str">
        <f t="shared" si="5"/>
        <v/>
      </c>
    </row>
    <row r="97" spans="2:11" ht="26.25" customHeight="1">
      <c r="B97" s="288">
        <v>84</v>
      </c>
      <c r="C97" s="287"/>
      <c r="D97" s="287"/>
      <c r="E97" s="274"/>
      <c r="F97" s="274"/>
      <c r="G97" s="268">
        <f t="shared" si="3"/>
        <v>0</v>
      </c>
      <c r="H97" s="272" t="str">
        <f t="shared" si="4"/>
        <v/>
      </c>
      <c r="I97" s="154"/>
      <c r="J97" s="139" t="str">
        <f t="shared" si="5"/>
        <v/>
      </c>
    </row>
    <row r="98" spans="2:11" ht="26.25" customHeight="1">
      <c r="B98" s="288">
        <v>85</v>
      </c>
      <c r="C98" s="287"/>
      <c r="D98" s="287"/>
      <c r="E98" s="274"/>
      <c r="F98" s="274"/>
      <c r="G98" s="268">
        <f t="shared" si="3"/>
        <v>0</v>
      </c>
      <c r="H98" s="272" t="str">
        <f t="shared" si="4"/>
        <v/>
      </c>
      <c r="I98" s="154"/>
      <c r="J98" s="139" t="str">
        <f t="shared" si="5"/>
        <v/>
      </c>
    </row>
    <row r="99" spans="2:11" s="86" customFormat="1" ht="26.25" customHeight="1">
      <c r="B99" s="288">
        <v>86</v>
      </c>
      <c r="C99" s="287"/>
      <c r="D99" s="287"/>
      <c r="E99" s="273"/>
      <c r="F99" s="273"/>
      <c r="G99" s="268">
        <f t="shared" si="3"/>
        <v>0</v>
      </c>
      <c r="H99" s="272" t="str">
        <f t="shared" si="4"/>
        <v/>
      </c>
      <c r="I99" s="154"/>
      <c r="J99" s="139" t="str">
        <f t="shared" si="5"/>
        <v/>
      </c>
      <c r="K99" s="157"/>
    </row>
    <row r="100" spans="2:11" ht="26.25" customHeight="1">
      <c r="B100" s="288">
        <v>87</v>
      </c>
      <c r="C100" s="287"/>
      <c r="D100" s="287"/>
      <c r="E100" s="274"/>
      <c r="F100" s="274"/>
      <c r="G100" s="268">
        <f t="shared" si="3"/>
        <v>0</v>
      </c>
      <c r="H100" s="272" t="str">
        <f t="shared" si="4"/>
        <v/>
      </c>
      <c r="I100" s="154"/>
      <c r="J100" s="139" t="str">
        <f t="shared" si="5"/>
        <v/>
      </c>
    </row>
    <row r="101" spans="2:11" ht="26.25" customHeight="1">
      <c r="B101" s="288">
        <v>88</v>
      </c>
      <c r="C101" s="287"/>
      <c r="D101" s="287"/>
      <c r="E101" s="274"/>
      <c r="F101" s="274"/>
      <c r="G101" s="268">
        <f t="shared" si="3"/>
        <v>0</v>
      </c>
      <c r="H101" s="272" t="str">
        <f t="shared" si="4"/>
        <v/>
      </c>
      <c r="I101" s="154"/>
      <c r="J101" s="139" t="str">
        <f t="shared" si="5"/>
        <v/>
      </c>
    </row>
    <row r="102" spans="2:11" ht="26.25" customHeight="1">
      <c r="B102" s="288">
        <v>89</v>
      </c>
      <c r="C102" s="287"/>
      <c r="D102" s="287"/>
      <c r="E102" s="274"/>
      <c r="F102" s="274"/>
      <c r="G102" s="268">
        <f t="shared" si="3"/>
        <v>0</v>
      </c>
      <c r="H102" s="272" t="str">
        <f t="shared" si="4"/>
        <v/>
      </c>
      <c r="I102" s="154"/>
      <c r="J102" s="139" t="str">
        <f t="shared" si="5"/>
        <v/>
      </c>
    </row>
    <row r="103" spans="2:11" ht="26.25" customHeight="1">
      <c r="B103" s="288">
        <v>90</v>
      </c>
      <c r="C103" s="287"/>
      <c r="D103" s="287"/>
      <c r="E103" s="274"/>
      <c r="F103" s="274"/>
      <c r="G103" s="268">
        <f t="shared" si="3"/>
        <v>0</v>
      </c>
      <c r="H103" s="272" t="str">
        <f t="shared" si="4"/>
        <v/>
      </c>
      <c r="I103" s="154"/>
      <c r="J103" s="139" t="str">
        <f t="shared" si="5"/>
        <v/>
      </c>
    </row>
    <row r="104" spans="2:11" s="86" customFormat="1" ht="26.25" customHeight="1">
      <c r="B104" s="288">
        <v>91</v>
      </c>
      <c r="C104" s="287"/>
      <c r="D104" s="287"/>
      <c r="E104" s="273"/>
      <c r="F104" s="273"/>
      <c r="G104" s="268">
        <f t="shared" si="3"/>
        <v>0</v>
      </c>
      <c r="H104" s="272" t="str">
        <f t="shared" si="4"/>
        <v/>
      </c>
      <c r="I104" s="154"/>
      <c r="J104" s="139" t="str">
        <f t="shared" si="5"/>
        <v/>
      </c>
      <c r="K104" s="157"/>
    </row>
    <row r="105" spans="2:11" ht="26.25" customHeight="1">
      <c r="B105" s="288">
        <v>92</v>
      </c>
      <c r="C105" s="287"/>
      <c r="D105" s="287"/>
      <c r="E105" s="274"/>
      <c r="F105" s="274"/>
      <c r="G105" s="268">
        <f t="shared" si="3"/>
        <v>0</v>
      </c>
      <c r="H105" s="272" t="str">
        <f t="shared" si="4"/>
        <v/>
      </c>
      <c r="I105" s="154"/>
      <c r="J105" s="139" t="str">
        <f t="shared" si="5"/>
        <v/>
      </c>
    </row>
    <row r="106" spans="2:11" ht="26.25" customHeight="1">
      <c r="B106" s="288">
        <v>93</v>
      </c>
      <c r="C106" s="287"/>
      <c r="D106" s="287"/>
      <c r="E106" s="274"/>
      <c r="F106" s="274"/>
      <c r="G106" s="268">
        <f t="shared" si="3"/>
        <v>0</v>
      </c>
      <c r="H106" s="272" t="str">
        <f t="shared" si="4"/>
        <v/>
      </c>
      <c r="I106" s="154"/>
      <c r="J106" s="139" t="str">
        <f t="shared" si="5"/>
        <v/>
      </c>
    </row>
    <row r="107" spans="2:11" ht="26.25" customHeight="1">
      <c r="B107" s="288">
        <v>94</v>
      </c>
      <c r="C107" s="287"/>
      <c r="D107" s="287"/>
      <c r="E107" s="274"/>
      <c r="F107" s="274"/>
      <c r="G107" s="268">
        <f t="shared" si="3"/>
        <v>0</v>
      </c>
      <c r="H107" s="272" t="str">
        <f t="shared" si="4"/>
        <v/>
      </c>
      <c r="I107" s="154"/>
      <c r="J107" s="139" t="str">
        <f t="shared" si="5"/>
        <v/>
      </c>
    </row>
    <row r="108" spans="2:11" ht="26.25" customHeight="1">
      <c r="B108" s="288">
        <v>95</v>
      </c>
      <c r="C108" s="287"/>
      <c r="D108" s="287"/>
      <c r="E108" s="274"/>
      <c r="F108" s="274"/>
      <c r="G108" s="268">
        <f t="shared" si="3"/>
        <v>0</v>
      </c>
      <c r="H108" s="272" t="str">
        <f t="shared" si="4"/>
        <v/>
      </c>
      <c r="I108" s="154"/>
      <c r="J108" s="139" t="str">
        <f t="shared" si="5"/>
        <v/>
      </c>
    </row>
    <row r="109" spans="2:11" s="86" customFormat="1" ht="26.25" customHeight="1">
      <c r="B109" s="288">
        <v>96</v>
      </c>
      <c r="C109" s="287"/>
      <c r="D109" s="287"/>
      <c r="E109" s="273"/>
      <c r="F109" s="273"/>
      <c r="G109" s="268">
        <f t="shared" si="3"/>
        <v>0</v>
      </c>
      <c r="H109" s="272" t="str">
        <f t="shared" si="4"/>
        <v/>
      </c>
      <c r="I109" s="154"/>
      <c r="J109" s="139" t="str">
        <f t="shared" si="5"/>
        <v/>
      </c>
      <c r="K109" s="157"/>
    </row>
    <row r="110" spans="2:11" ht="26.25" customHeight="1">
      <c r="B110" s="288">
        <v>97</v>
      </c>
      <c r="C110" s="287"/>
      <c r="D110" s="287"/>
      <c r="E110" s="274"/>
      <c r="F110" s="274"/>
      <c r="G110" s="268">
        <f t="shared" si="3"/>
        <v>0</v>
      </c>
      <c r="H110" s="272" t="str">
        <f t="shared" si="4"/>
        <v/>
      </c>
      <c r="I110" s="154"/>
      <c r="J110" s="139" t="str">
        <f t="shared" si="5"/>
        <v/>
      </c>
    </row>
    <row r="111" spans="2:11" ht="26.25" customHeight="1">
      <c r="B111" s="288">
        <v>98</v>
      </c>
      <c r="C111" s="287"/>
      <c r="D111" s="287"/>
      <c r="E111" s="274"/>
      <c r="F111" s="274"/>
      <c r="G111" s="268">
        <f t="shared" si="3"/>
        <v>0</v>
      </c>
      <c r="H111" s="272" t="str">
        <f t="shared" si="4"/>
        <v/>
      </c>
      <c r="I111" s="154"/>
      <c r="J111" s="139" t="str">
        <f t="shared" si="5"/>
        <v/>
      </c>
    </row>
    <row r="112" spans="2:11" ht="26.25" customHeight="1">
      <c r="B112" s="288">
        <v>99</v>
      </c>
      <c r="C112" s="287"/>
      <c r="D112" s="287"/>
      <c r="E112" s="274"/>
      <c r="F112" s="274"/>
      <c r="G112" s="268">
        <f t="shared" si="3"/>
        <v>0</v>
      </c>
      <c r="H112" s="272" t="str">
        <f t="shared" si="4"/>
        <v/>
      </c>
      <c r="I112" s="154"/>
      <c r="J112" s="139" t="str">
        <f t="shared" si="5"/>
        <v/>
      </c>
    </row>
    <row r="113" spans="2:11" ht="26.25" customHeight="1">
      <c r="B113" s="288">
        <v>100</v>
      </c>
      <c r="C113" s="287"/>
      <c r="D113" s="287"/>
      <c r="E113" s="274"/>
      <c r="F113" s="274"/>
      <c r="G113" s="268">
        <f t="shared" si="3"/>
        <v>0</v>
      </c>
      <c r="H113" s="272" t="str">
        <f t="shared" si="4"/>
        <v/>
      </c>
      <c r="I113" s="154"/>
      <c r="J113" s="139" t="str">
        <f t="shared" si="5"/>
        <v/>
      </c>
    </row>
    <row r="114" spans="2:11" s="86" customFormat="1" ht="26.25" customHeight="1">
      <c r="B114" s="288">
        <v>101</v>
      </c>
      <c r="C114" s="287"/>
      <c r="D114" s="287"/>
      <c r="E114" s="273"/>
      <c r="F114" s="273"/>
      <c r="G114" s="268">
        <f t="shared" si="3"/>
        <v>0</v>
      </c>
      <c r="H114" s="272" t="str">
        <f t="shared" si="4"/>
        <v/>
      </c>
      <c r="I114" s="154"/>
      <c r="J114" s="139" t="str">
        <f t="shared" si="5"/>
        <v/>
      </c>
      <c r="K114" s="157"/>
    </row>
    <row r="115" spans="2:11" ht="26.25" customHeight="1">
      <c r="B115" s="288">
        <v>102</v>
      </c>
      <c r="C115" s="287"/>
      <c r="D115" s="287"/>
      <c r="E115" s="274"/>
      <c r="F115" s="274"/>
      <c r="G115" s="268">
        <f t="shared" si="3"/>
        <v>0</v>
      </c>
      <c r="H115" s="272" t="str">
        <f t="shared" si="4"/>
        <v/>
      </c>
      <c r="I115" s="154"/>
      <c r="J115" s="139" t="str">
        <f t="shared" si="5"/>
        <v/>
      </c>
    </row>
    <row r="116" spans="2:11" ht="26.25" customHeight="1">
      <c r="B116" s="288">
        <v>103</v>
      </c>
      <c r="C116" s="287"/>
      <c r="D116" s="287"/>
      <c r="E116" s="274"/>
      <c r="F116" s="274"/>
      <c r="G116" s="268">
        <f t="shared" si="3"/>
        <v>0</v>
      </c>
      <c r="H116" s="272" t="str">
        <f t="shared" si="4"/>
        <v/>
      </c>
      <c r="I116" s="154"/>
      <c r="J116" s="139" t="str">
        <f t="shared" si="5"/>
        <v/>
      </c>
    </row>
    <row r="117" spans="2:11" ht="26.25" customHeight="1">
      <c r="B117" s="288">
        <v>104</v>
      </c>
      <c r="C117" s="287"/>
      <c r="D117" s="287"/>
      <c r="E117" s="274"/>
      <c r="F117" s="274"/>
      <c r="G117" s="268">
        <f t="shared" si="3"/>
        <v>0</v>
      </c>
      <c r="H117" s="272" t="str">
        <f t="shared" si="4"/>
        <v/>
      </c>
      <c r="I117" s="154"/>
      <c r="J117" s="139" t="str">
        <f t="shared" si="5"/>
        <v/>
      </c>
    </row>
    <row r="118" spans="2:11" ht="26.25" customHeight="1">
      <c r="B118" s="288">
        <v>105</v>
      </c>
      <c r="C118" s="287"/>
      <c r="D118" s="287"/>
      <c r="E118" s="274"/>
      <c r="F118" s="274"/>
      <c r="G118" s="268">
        <f t="shared" si="3"/>
        <v>0</v>
      </c>
      <c r="H118" s="272" t="str">
        <f t="shared" si="4"/>
        <v/>
      </c>
      <c r="I118" s="154"/>
      <c r="J118" s="139" t="str">
        <f t="shared" si="5"/>
        <v/>
      </c>
    </row>
    <row r="119" spans="2:11" s="86" customFormat="1" ht="26.25" customHeight="1">
      <c r="B119" s="288">
        <v>106</v>
      </c>
      <c r="C119" s="287"/>
      <c r="D119" s="287"/>
      <c r="E119" s="273"/>
      <c r="F119" s="273"/>
      <c r="G119" s="268">
        <f t="shared" si="3"/>
        <v>0</v>
      </c>
      <c r="H119" s="272" t="str">
        <f t="shared" si="4"/>
        <v/>
      </c>
      <c r="I119" s="154"/>
      <c r="J119" s="139" t="str">
        <f t="shared" si="5"/>
        <v/>
      </c>
      <c r="K119" s="157"/>
    </row>
    <row r="120" spans="2:11" ht="26.25" customHeight="1">
      <c r="B120" s="288">
        <v>107</v>
      </c>
      <c r="C120" s="287"/>
      <c r="D120" s="287"/>
      <c r="E120" s="274"/>
      <c r="F120" s="274"/>
      <c r="G120" s="268">
        <f t="shared" si="3"/>
        <v>0</v>
      </c>
      <c r="H120" s="272" t="str">
        <f t="shared" si="4"/>
        <v/>
      </c>
      <c r="I120" s="154"/>
      <c r="J120" s="139" t="str">
        <f t="shared" si="5"/>
        <v/>
      </c>
    </row>
    <row r="121" spans="2:11" ht="26.25" customHeight="1">
      <c r="B121" s="288">
        <v>108</v>
      </c>
      <c r="C121" s="287"/>
      <c r="D121" s="287"/>
      <c r="E121" s="274"/>
      <c r="F121" s="274"/>
      <c r="G121" s="268">
        <f t="shared" si="3"/>
        <v>0</v>
      </c>
      <c r="H121" s="272" t="str">
        <f t="shared" si="4"/>
        <v/>
      </c>
      <c r="I121" s="154"/>
      <c r="J121" s="139" t="str">
        <f t="shared" si="5"/>
        <v/>
      </c>
    </row>
    <row r="122" spans="2:11" ht="26.25" customHeight="1">
      <c r="B122" s="288">
        <v>109</v>
      </c>
      <c r="C122" s="287"/>
      <c r="D122" s="287"/>
      <c r="E122" s="274"/>
      <c r="F122" s="274"/>
      <c r="G122" s="268">
        <f t="shared" si="3"/>
        <v>0</v>
      </c>
      <c r="H122" s="272" t="str">
        <f t="shared" si="4"/>
        <v/>
      </c>
      <c r="I122" s="154"/>
      <c r="J122" s="139" t="str">
        <f t="shared" si="5"/>
        <v/>
      </c>
    </row>
    <row r="123" spans="2:11" ht="26.25" customHeight="1">
      <c r="B123" s="288">
        <v>110</v>
      </c>
      <c r="C123" s="287"/>
      <c r="D123" s="287"/>
      <c r="E123" s="274"/>
      <c r="F123" s="274"/>
      <c r="G123" s="268">
        <f t="shared" si="3"/>
        <v>0</v>
      </c>
      <c r="H123" s="272" t="str">
        <f t="shared" si="4"/>
        <v/>
      </c>
      <c r="I123" s="154"/>
      <c r="J123" s="139" t="str">
        <f t="shared" si="5"/>
        <v/>
      </c>
    </row>
    <row r="124" spans="2:11" s="86" customFormat="1" ht="26.25" customHeight="1">
      <c r="B124" s="288">
        <v>111</v>
      </c>
      <c r="C124" s="287"/>
      <c r="D124" s="287"/>
      <c r="E124" s="273"/>
      <c r="F124" s="273"/>
      <c r="G124" s="268">
        <f t="shared" si="3"/>
        <v>0</v>
      </c>
      <c r="H124" s="272" t="str">
        <f t="shared" si="4"/>
        <v/>
      </c>
      <c r="I124" s="154"/>
      <c r="J124" s="139" t="str">
        <f t="shared" si="5"/>
        <v/>
      </c>
      <c r="K124" s="157"/>
    </row>
    <row r="125" spans="2:11" ht="26.25" customHeight="1">
      <c r="B125" s="288">
        <v>112</v>
      </c>
      <c r="C125" s="287"/>
      <c r="D125" s="287"/>
      <c r="E125" s="274"/>
      <c r="F125" s="274"/>
      <c r="G125" s="268">
        <f t="shared" si="3"/>
        <v>0</v>
      </c>
      <c r="H125" s="272" t="str">
        <f t="shared" si="4"/>
        <v/>
      </c>
      <c r="I125" s="154"/>
      <c r="J125" s="139" t="str">
        <f t="shared" si="5"/>
        <v/>
      </c>
    </row>
    <row r="126" spans="2:11" ht="26.25" customHeight="1">
      <c r="B126" s="288">
        <v>113</v>
      </c>
      <c r="C126" s="287"/>
      <c r="D126" s="287"/>
      <c r="E126" s="274"/>
      <c r="F126" s="274"/>
      <c r="G126" s="268">
        <f t="shared" si="3"/>
        <v>0</v>
      </c>
      <c r="H126" s="272" t="str">
        <f t="shared" si="4"/>
        <v/>
      </c>
      <c r="I126" s="154"/>
      <c r="J126" s="139" t="str">
        <f t="shared" si="5"/>
        <v/>
      </c>
    </row>
    <row r="127" spans="2:11" ht="26.25" customHeight="1">
      <c r="B127" s="288">
        <v>114</v>
      </c>
      <c r="C127" s="287"/>
      <c r="D127" s="287"/>
      <c r="E127" s="274"/>
      <c r="F127" s="274"/>
      <c r="G127" s="268">
        <f t="shared" si="3"/>
        <v>0</v>
      </c>
      <c r="H127" s="272" t="str">
        <f t="shared" si="4"/>
        <v/>
      </c>
      <c r="I127" s="154"/>
      <c r="J127" s="139" t="str">
        <f t="shared" si="5"/>
        <v/>
      </c>
    </row>
    <row r="128" spans="2:11" ht="26.25" customHeight="1">
      <c r="B128" s="288">
        <v>115</v>
      </c>
      <c r="C128" s="287"/>
      <c r="D128" s="287"/>
      <c r="E128" s="274"/>
      <c r="F128" s="274"/>
      <c r="G128" s="268">
        <f t="shared" si="3"/>
        <v>0</v>
      </c>
      <c r="H128" s="272" t="str">
        <f t="shared" si="4"/>
        <v/>
      </c>
      <c r="I128" s="154"/>
      <c r="J128" s="139" t="str">
        <f t="shared" si="5"/>
        <v/>
      </c>
    </row>
    <row r="129" spans="2:11" s="86" customFormat="1" ht="26.25" customHeight="1">
      <c r="B129" s="288">
        <v>116</v>
      </c>
      <c r="C129" s="287"/>
      <c r="D129" s="287"/>
      <c r="E129" s="273"/>
      <c r="F129" s="273"/>
      <c r="G129" s="268">
        <f t="shared" si="3"/>
        <v>0</v>
      </c>
      <c r="H129" s="272" t="str">
        <f t="shared" si="4"/>
        <v/>
      </c>
      <c r="I129" s="154"/>
      <c r="J129" s="139" t="str">
        <f t="shared" si="5"/>
        <v/>
      </c>
      <c r="K129" s="157"/>
    </row>
    <row r="130" spans="2:11" ht="26.25" customHeight="1">
      <c r="B130" s="288">
        <v>117</v>
      </c>
      <c r="C130" s="287"/>
      <c r="D130" s="287"/>
      <c r="E130" s="274"/>
      <c r="F130" s="274"/>
      <c r="G130" s="268">
        <f t="shared" si="3"/>
        <v>0</v>
      </c>
      <c r="H130" s="272" t="str">
        <f t="shared" si="4"/>
        <v/>
      </c>
      <c r="I130" s="154"/>
      <c r="J130" s="139" t="str">
        <f t="shared" si="5"/>
        <v/>
      </c>
    </row>
    <row r="131" spans="2:11" ht="26.25" customHeight="1">
      <c r="B131" s="288">
        <v>118</v>
      </c>
      <c r="C131" s="287"/>
      <c r="D131" s="287"/>
      <c r="E131" s="274"/>
      <c r="F131" s="274"/>
      <c r="G131" s="268">
        <f t="shared" si="3"/>
        <v>0</v>
      </c>
      <c r="H131" s="272" t="str">
        <f t="shared" si="4"/>
        <v/>
      </c>
      <c r="I131" s="154"/>
      <c r="J131" s="139" t="str">
        <f t="shared" si="5"/>
        <v/>
      </c>
    </row>
    <row r="132" spans="2:11" ht="26.25" customHeight="1">
      <c r="B132" s="288">
        <v>119</v>
      </c>
      <c r="C132" s="287"/>
      <c r="D132" s="287"/>
      <c r="E132" s="274"/>
      <c r="F132" s="274"/>
      <c r="G132" s="268">
        <f t="shared" si="3"/>
        <v>0</v>
      </c>
      <c r="H132" s="272" t="str">
        <f t="shared" si="4"/>
        <v/>
      </c>
      <c r="I132" s="154"/>
      <c r="J132" s="139" t="str">
        <f t="shared" si="5"/>
        <v/>
      </c>
    </row>
    <row r="133" spans="2:11" ht="26.25" customHeight="1">
      <c r="B133" s="288">
        <v>120</v>
      </c>
      <c r="C133" s="287"/>
      <c r="D133" s="287"/>
      <c r="E133" s="274"/>
      <c r="F133" s="274"/>
      <c r="G133" s="268">
        <f t="shared" si="3"/>
        <v>0</v>
      </c>
      <c r="H133" s="272" t="str">
        <f t="shared" si="4"/>
        <v/>
      </c>
      <c r="I133" s="154"/>
      <c r="J133" s="139" t="str">
        <f t="shared" si="5"/>
        <v/>
      </c>
    </row>
    <row r="134" spans="2:11" s="86" customFormat="1" ht="26.25" customHeight="1">
      <c r="B134" s="288">
        <v>121</v>
      </c>
      <c r="C134" s="287"/>
      <c r="D134" s="287"/>
      <c r="E134" s="273"/>
      <c r="F134" s="273"/>
      <c r="G134" s="268">
        <f t="shared" si="3"/>
        <v>0</v>
      </c>
      <c r="H134" s="272" t="str">
        <f t="shared" si="4"/>
        <v/>
      </c>
      <c r="I134" s="154"/>
      <c r="J134" s="139" t="str">
        <f t="shared" si="5"/>
        <v/>
      </c>
      <c r="K134" s="157"/>
    </row>
    <row r="135" spans="2:11" ht="26.25" customHeight="1">
      <c r="B135" s="288">
        <v>122</v>
      </c>
      <c r="C135" s="287"/>
      <c r="D135" s="287"/>
      <c r="E135" s="274"/>
      <c r="F135" s="274"/>
      <c r="G135" s="268">
        <f t="shared" si="3"/>
        <v>0</v>
      </c>
      <c r="H135" s="272" t="str">
        <f t="shared" si="4"/>
        <v/>
      </c>
      <c r="I135" s="154"/>
      <c r="J135" s="139" t="str">
        <f t="shared" si="5"/>
        <v/>
      </c>
    </row>
    <row r="136" spans="2:11" ht="26.25" customHeight="1">
      <c r="B136" s="288">
        <v>123</v>
      </c>
      <c r="C136" s="287"/>
      <c r="D136" s="287"/>
      <c r="E136" s="274"/>
      <c r="F136" s="274"/>
      <c r="G136" s="268">
        <f t="shared" si="3"/>
        <v>0</v>
      </c>
      <c r="H136" s="272" t="str">
        <f t="shared" si="4"/>
        <v/>
      </c>
      <c r="I136" s="154"/>
      <c r="J136" s="139" t="str">
        <f t="shared" si="5"/>
        <v/>
      </c>
    </row>
    <row r="137" spans="2:11" ht="26.25" customHeight="1">
      <c r="B137" s="288">
        <v>124</v>
      </c>
      <c r="C137" s="287"/>
      <c r="D137" s="287"/>
      <c r="E137" s="274"/>
      <c r="F137" s="274"/>
      <c r="G137" s="268">
        <f t="shared" si="3"/>
        <v>0</v>
      </c>
      <c r="H137" s="272" t="str">
        <f t="shared" si="4"/>
        <v/>
      </c>
      <c r="I137" s="154"/>
      <c r="J137" s="139" t="str">
        <f t="shared" si="5"/>
        <v/>
      </c>
    </row>
    <row r="138" spans="2:11" ht="26.25" customHeight="1">
      <c r="B138" s="288">
        <v>125</v>
      </c>
      <c r="C138" s="287"/>
      <c r="D138" s="287"/>
      <c r="E138" s="274"/>
      <c r="F138" s="274"/>
      <c r="G138" s="268">
        <f t="shared" si="3"/>
        <v>0</v>
      </c>
      <c r="H138" s="272" t="str">
        <f t="shared" si="4"/>
        <v/>
      </c>
      <c r="I138" s="154"/>
      <c r="J138" s="139" t="str">
        <f t="shared" si="5"/>
        <v/>
      </c>
    </row>
    <row r="139" spans="2:11" s="86" customFormat="1" ht="26.25" customHeight="1">
      <c r="B139" s="288">
        <v>126</v>
      </c>
      <c r="C139" s="287"/>
      <c r="D139" s="287"/>
      <c r="E139" s="273"/>
      <c r="F139" s="273"/>
      <c r="G139" s="268">
        <f t="shared" si="3"/>
        <v>0</v>
      </c>
      <c r="H139" s="272" t="str">
        <f t="shared" si="4"/>
        <v/>
      </c>
      <c r="I139" s="154"/>
      <c r="J139" s="139" t="str">
        <f t="shared" si="5"/>
        <v/>
      </c>
      <c r="K139" s="157"/>
    </row>
    <row r="140" spans="2:11" ht="26.25" customHeight="1">
      <c r="B140" s="288">
        <v>127</v>
      </c>
      <c r="C140" s="287"/>
      <c r="D140" s="287"/>
      <c r="E140" s="274"/>
      <c r="F140" s="274"/>
      <c r="G140" s="268">
        <f t="shared" si="3"/>
        <v>0</v>
      </c>
      <c r="H140" s="272" t="str">
        <f t="shared" si="4"/>
        <v/>
      </c>
      <c r="I140" s="154"/>
      <c r="J140" s="139" t="str">
        <f t="shared" si="5"/>
        <v/>
      </c>
    </row>
    <row r="141" spans="2:11" ht="26.25" customHeight="1">
      <c r="B141" s="288">
        <v>128</v>
      </c>
      <c r="C141" s="287"/>
      <c r="D141" s="287"/>
      <c r="E141" s="274"/>
      <c r="F141" s="274"/>
      <c r="G141" s="268">
        <f t="shared" si="3"/>
        <v>0</v>
      </c>
      <c r="H141" s="272" t="str">
        <f t="shared" si="4"/>
        <v/>
      </c>
      <c r="I141" s="154"/>
      <c r="J141" s="139" t="str">
        <f t="shared" si="5"/>
        <v/>
      </c>
    </row>
    <row r="142" spans="2:11" ht="26.25" customHeight="1">
      <c r="B142" s="288">
        <v>129</v>
      </c>
      <c r="C142" s="287"/>
      <c r="D142" s="287"/>
      <c r="E142" s="274"/>
      <c r="F142" s="274"/>
      <c r="G142" s="268">
        <f t="shared" si="3"/>
        <v>0</v>
      </c>
      <c r="H142" s="272" t="str">
        <f t="shared" si="4"/>
        <v/>
      </c>
      <c r="I142" s="154"/>
      <c r="J142" s="139" t="str">
        <f t="shared" si="5"/>
        <v/>
      </c>
    </row>
    <row r="143" spans="2:11" ht="26.25" customHeight="1">
      <c r="B143" s="288">
        <v>130</v>
      </c>
      <c r="C143" s="287"/>
      <c r="D143" s="287"/>
      <c r="E143" s="274"/>
      <c r="F143" s="274"/>
      <c r="G143" s="268">
        <f t="shared" ref="G143:G206" si="6">SUM(E143:F143)</f>
        <v>0</v>
      </c>
      <c r="H143" s="272" t="str">
        <f t="shared" ref="H143:H206" si="7">IF(AND(C143&lt;&gt;"",OR(D143="",E143="",F143="")),"※",IF(AND(C143&lt;&gt;"",D143&lt;&gt;"",E143&lt;&gt;"",F143&lt;&gt;"",G143&lt;&gt;100),"E",""))</f>
        <v/>
      </c>
      <c r="I143" s="154"/>
      <c r="J143" s="139" t="str">
        <f t="shared" ref="J143:J206" si="8">IF(AND(C143&lt;&gt;"",D143=""),"←細別を入力してください。",IF(H143="E","←元下合計が100％になるように入力してください。",""))</f>
        <v/>
      </c>
    </row>
    <row r="144" spans="2:11" s="86" customFormat="1" ht="26.25" customHeight="1">
      <c r="B144" s="288">
        <v>131</v>
      </c>
      <c r="C144" s="287"/>
      <c r="D144" s="287"/>
      <c r="E144" s="273"/>
      <c r="F144" s="273"/>
      <c r="G144" s="268">
        <f t="shared" si="6"/>
        <v>0</v>
      </c>
      <c r="H144" s="272" t="str">
        <f t="shared" si="7"/>
        <v/>
      </c>
      <c r="I144" s="154"/>
      <c r="J144" s="139" t="str">
        <f t="shared" si="8"/>
        <v/>
      </c>
      <c r="K144" s="157"/>
    </row>
    <row r="145" spans="2:11" ht="26.25" customHeight="1">
      <c r="B145" s="288">
        <v>132</v>
      </c>
      <c r="C145" s="287"/>
      <c r="D145" s="287"/>
      <c r="E145" s="274"/>
      <c r="F145" s="274"/>
      <c r="G145" s="268">
        <f t="shared" si="6"/>
        <v>0</v>
      </c>
      <c r="H145" s="272" t="str">
        <f t="shared" si="7"/>
        <v/>
      </c>
      <c r="I145" s="154"/>
      <c r="J145" s="139" t="str">
        <f t="shared" si="8"/>
        <v/>
      </c>
    </row>
    <row r="146" spans="2:11" ht="26.25" customHeight="1">
      <c r="B146" s="288">
        <v>133</v>
      </c>
      <c r="C146" s="287"/>
      <c r="D146" s="287"/>
      <c r="E146" s="274"/>
      <c r="F146" s="274"/>
      <c r="G146" s="268">
        <f t="shared" si="6"/>
        <v>0</v>
      </c>
      <c r="H146" s="272" t="str">
        <f t="shared" si="7"/>
        <v/>
      </c>
      <c r="I146" s="154"/>
      <c r="J146" s="139" t="str">
        <f t="shared" si="8"/>
        <v/>
      </c>
    </row>
    <row r="147" spans="2:11" ht="26.25" customHeight="1">
      <c r="B147" s="288">
        <v>134</v>
      </c>
      <c r="C147" s="287"/>
      <c r="D147" s="287"/>
      <c r="E147" s="274"/>
      <c r="F147" s="274"/>
      <c r="G147" s="268">
        <f t="shared" si="6"/>
        <v>0</v>
      </c>
      <c r="H147" s="272" t="str">
        <f t="shared" si="7"/>
        <v/>
      </c>
      <c r="I147" s="154"/>
      <c r="J147" s="139" t="str">
        <f t="shared" si="8"/>
        <v/>
      </c>
    </row>
    <row r="148" spans="2:11" ht="26.25" customHeight="1">
      <c r="B148" s="288">
        <v>135</v>
      </c>
      <c r="C148" s="287"/>
      <c r="D148" s="287"/>
      <c r="E148" s="274"/>
      <c r="F148" s="274"/>
      <c r="G148" s="268">
        <f t="shared" si="6"/>
        <v>0</v>
      </c>
      <c r="H148" s="272" t="str">
        <f t="shared" si="7"/>
        <v/>
      </c>
      <c r="I148" s="154"/>
      <c r="J148" s="139" t="str">
        <f t="shared" si="8"/>
        <v/>
      </c>
    </row>
    <row r="149" spans="2:11" s="86" customFormat="1" ht="26.25" customHeight="1">
      <c r="B149" s="288">
        <v>136</v>
      </c>
      <c r="C149" s="287"/>
      <c r="D149" s="287"/>
      <c r="E149" s="273"/>
      <c r="F149" s="273"/>
      <c r="G149" s="268">
        <f t="shared" si="6"/>
        <v>0</v>
      </c>
      <c r="H149" s="272" t="str">
        <f t="shared" si="7"/>
        <v/>
      </c>
      <c r="I149" s="154"/>
      <c r="J149" s="139" t="str">
        <f t="shared" si="8"/>
        <v/>
      </c>
      <c r="K149" s="157"/>
    </row>
    <row r="150" spans="2:11" ht="26.25" customHeight="1">
      <c r="B150" s="288">
        <v>137</v>
      </c>
      <c r="C150" s="287"/>
      <c r="D150" s="287"/>
      <c r="E150" s="274"/>
      <c r="F150" s="274"/>
      <c r="G150" s="268">
        <f t="shared" si="6"/>
        <v>0</v>
      </c>
      <c r="H150" s="272" t="str">
        <f t="shared" si="7"/>
        <v/>
      </c>
      <c r="I150" s="154"/>
      <c r="J150" s="139" t="str">
        <f t="shared" si="8"/>
        <v/>
      </c>
    </row>
    <row r="151" spans="2:11" ht="26.25" customHeight="1">
      <c r="B151" s="288">
        <v>138</v>
      </c>
      <c r="C151" s="287"/>
      <c r="D151" s="287"/>
      <c r="E151" s="274"/>
      <c r="F151" s="274"/>
      <c r="G151" s="268">
        <f t="shared" si="6"/>
        <v>0</v>
      </c>
      <c r="H151" s="272" t="str">
        <f t="shared" si="7"/>
        <v/>
      </c>
      <c r="I151" s="154"/>
      <c r="J151" s="139" t="str">
        <f t="shared" si="8"/>
        <v/>
      </c>
    </row>
    <row r="152" spans="2:11" ht="26.25" customHeight="1">
      <c r="B152" s="288">
        <v>139</v>
      </c>
      <c r="C152" s="287"/>
      <c r="D152" s="287"/>
      <c r="E152" s="274"/>
      <c r="F152" s="274"/>
      <c r="G152" s="268">
        <f t="shared" si="6"/>
        <v>0</v>
      </c>
      <c r="H152" s="272" t="str">
        <f t="shared" si="7"/>
        <v/>
      </c>
      <c r="I152" s="154"/>
      <c r="J152" s="139" t="str">
        <f t="shared" si="8"/>
        <v/>
      </c>
    </row>
    <row r="153" spans="2:11" ht="26.25" customHeight="1">
      <c r="B153" s="288">
        <v>140</v>
      </c>
      <c r="C153" s="287"/>
      <c r="D153" s="287"/>
      <c r="E153" s="274"/>
      <c r="F153" s="274"/>
      <c r="G153" s="268">
        <f t="shared" si="6"/>
        <v>0</v>
      </c>
      <c r="H153" s="272" t="str">
        <f t="shared" si="7"/>
        <v/>
      </c>
      <c r="I153" s="154"/>
      <c r="J153" s="139" t="str">
        <f t="shared" si="8"/>
        <v/>
      </c>
    </row>
    <row r="154" spans="2:11" s="86" customFormat="1" ht="26.25" customHeight="1">
      <c r="B154" s="288">
        <v>141</v>
      </c>
      <c r="C154" s="287"/>
      <c r="D154" s="287"/>
      <c r="E154" s="273"/>
      <c r="F154" s="273"/>
      <c r="G154" s="268">
        <f t="shared" si="6"/>
        <v>0</v>
      </c>
      <c r="H154" s="272" t="str">
        <f t="shared" si="7"/>
        <v/>
      </c>
      <c r="I154" s="154"/>
      <c r="J154" s="139" t="str">
        <f t="shared" si="8"/>
        <v/>
      </c>
      <c r="K154" s="157"/>
    </row>
    <row r="155" spans="2:11" ht="26.25" customHeight="1">
      <c r="B155" s="288">
        <v>142</v>
      </c>
      <c r="C155" s="287"/>
      <c r="D155" s="287"/>
      <c r="E155" s="274"/>
      <c r="F155" s="274"/>
      <c r="G155" s="268">
        <f t="shared" si="6"/>
        <v>0</v>
      </c>
      <c r="H155" s="272" t="str">
        <f t="shared" si="7"/>
        <v/>
      </c>
      <c r="I155" s="154"/>
      <c r="J155" s="139" t="str">
        <f t="shared" si="8"/>
        <v/>
      </c>
    </row>
    <row r="156" spans="2:11" ht="26.25" customHeight="1">
      <c r="B156" s="288">
        <v>143</v>
      </c>
      <c r="C156" s="287"/>
      <c r="D156" s="287"/>
      <c r="E156" s="274"/>
      <c r="F156" s="274"/>
      <c r="G156" s="268">
        <f t="shared" si="6"/>
        <v>0</v>
      </c>
      <c r="H156" s="272" t="str">
        <f t="shared" si="7"/>
        <v/>
      </c>
      <c r="I156" s="154"/>
      <c r="J156" s="139" t="str">
        <f t="shared" si="8"/>
        <v/>
      </c>
    </row>
    <row r="157" spans="2:11" ht="26.25" customHeight="1">
      <c r="B157" s="288">
        <v>144</v>
      </c>
      <c r="C157" s="287"/>
      <c r="D157" s="287"/>
      <c r="E157" s="274"/>
      <c r="F157" s="274"/>
      <c r="G157" s="268">
        <f t="shared" si="6"/>
        <v>0</v>
      </c>
      <c r="H157" s="272" t="str">
        <f t="shared" si="7"/>
        <v/>
      </c>
      <c r="I157" s="154"/>
      <c r="J157" s="139" t="str">
        <f t="shared" si="8"/>
        <v/>
      </c>
    </row>
    <row r="158" spans="2:11" ht="26.25" customHeight="1">
      <c r="B158" s="288">
        <v>145</v>
      </c>
      <c r="C158" s="287"/>
      <c r="D158" s="287"/>
      <c r="E158" s="274"/>
      <c r="F158" s="274"/>
      <c r="G158" s="268">
        <f t="shared" si="6"/>
        <v>0</v>
      </c>
      <c r="H158" s="272" t="str">
        <f t="shared" si="7"/>
        <v/>
      </c>
      <c r="I158" s="154"/>
      <c r="J158" s="139" t="str">
        <f t="shared" si="8"/>
        <v/>
      </c>
    </row>
    <row r="159" spans="2:11" s="86" customFormat="1" ht="26.25" customHeight="1">
      <c r="B159" s="288">
        <v>146</v>
      </c>
      <c r="C159" s="287"/>
      <c r="D159" s="287"/>
      <c r="E159" s="273"/>
      <c r="F159" s="273"/>
      <c r="G159" s="268">
        <f t="shared" si="6"/>
        <v>0</v>
      </c>
      <c r="H159" s="272" t="str">
        <f t="shared" si="7"/>
        <v/>
      </c>
      <c r="I159" s="154"/>
      <c r="J159" s="139" t="str">
        <f t="shared" si="8"/>
        <v/>
      </c>
      <c r="K159" s="157"/>
    </row>
    <row r="160" spans="2:11" ht="26.25" customHeight="1">
      <c r="B160" s="288">
        <v>147</v>
      </c>
      <c r="C160" s="287"/>
      <c r="D160" s="287"/>
      <c r="E160" s="274"/>
      <c r="F160" s="274"/>
      <c r="G160" s="268">
        <f t="shared" si="6"/>
        <v>0</v>
      </c>
      <c r="H160" s="272" t="str">
        <f t="shared" si="7"/>
        <v/>
      </c>
      <c r="I160" s="154"/>
      <c r="J160" s="139" t="str">
        <f t="shared" si="8"/>
        <v/>
      </c>
    </row>
    <row r="161" spans="2:11" ht="26.25" customHeight="1">
      <c r="B161" s="288">
        <v>148</v>
      </c>
      <c r="C161" s="287"/>
      <c r="D161" s="287"/>
      <c r="E161" s="274"/>
      <c r="F161" s="274"/>
      <c r="G161" s="268">
        <f t="shared" si="6"/>
        <v>0</v>
      </c>
      <c r="H161" s="272" t="str">
        <f t="shared" si="7"/>
        <v/>
      </c>
      <c r="I161" s="154"/>
      <c r="J161" s="139" t="str">
        <f t="shared" si="8"/>
        <v/>
      </c>
    </row>
    <row r="162" spans="2:11" ht="26.25" customHeight="1">
      <c r="B162" s="288">
        <v>149</v>
      </c>
      <c r="C162" s="287"/>
      <c r="D162" s="287"/>
      <c r="E162" s="274"/>
      <c r="F162" s="274"/>
      <c r="G162" s="268">
        <f t="shared" si="6"/>
        <v>0</v>
      </c>
      <c r="H162" s="272" t="str">
        <f t="shared" si="7"/>
        <v/>
      </c>
      <c r="I162" s="154"/>
      <c r="J162" s="139" t="str">
        <f t="shared" si="8"/>
        <v/>
      </c>
    </row>
    <row r="163" spans="2:11" ht="26.25" customHeight="1">
      <c r="B163" s="288">
        <v>150</v>
      </c>
      <c r="C163" s="287"/>
      <c r="D163" s="287"/>
      <c r="E163" s="274"/>
      <c r="F163" s="274"/>
      <c r="G163" s="268">
        <f t="shared" si="6"/>
        <v>0</v>
      </c>
      <c r="H163" s="272" t="str">
        <f t="shared" si="7"/>
        <v/>
      </c>
      <c r="I163" s="154"/>
      <c r="J163" s="139" t="str">
        <f t="shared" si="8"/>
        <v/>
      </c>
    </row>
    <row r="164" spans="2:11" s="86" customFormat="1" ht="26.25" customHeight="1">
      <c r="B164" s="288">
        <v>151</v>
      </c>
      <c r="C164" s="287"/>
      <c r="D164" s="287"/>
      <c r="E164" s="273"/>
      <c r="F164" s="273"/>
      <c r="G164" s="268">
        <f t="shared" si="6"/>
        <v>0</v>
      </c>
      <c r="H164" s="272" t="str">
        <f t="shared" si="7"/>
        <v/>
      </c>
      <c r="I164" s="154"/>
      <c r="J164" s="139" t="str">
        <f t="shared" si="8"/>
        <v/>
      </c>
      <c r="K164" s="157"/>
    </row>
    <row r="165" spans="2:11" ht="26.25" customHeight="1">
      <c r="B165" s="288">
        <v>152</v>
      </c>
      <c r="C165" s="287"/>
      <c r="D165" s="287"/>
      <c r="E165" s="274"/>
      <c r="F165" s="274"/>
      <c r="G165" s="268">
        <f t="shared" si="6"/>
        <v>0</v>
      </c>
      <c r="H165" s="272" t="str">
        <f t="shared" si="7"/>
        <v/>
      </c>
      <c r="I165" s="154"/>
      <c r="J165" s="139" t="str">
        <f t="shared" si="8"/>
        <v/>
      </c>
    </row>
    <row r="166" spans="2:11" ht="26.25" customHeight="1">
      <c r="B166" s="288">
        <v>153</v>
      </c>
      <c r="C166" s="287"/>
      <c r="D166" s="287"/>
      <c r="E166" s="274"/>
      <c r="F166" s="274"/>
      <c r="G166" s="268">
        <f t="shared" si="6"/>
        <v>0</v>
      </c>
      <c r="H166" s="272" t="str">
        <f t="shared" si="7"/>
        <v/>
      </c>
      <c r="I166" s="154"/>
      <c r="J166" s="139" t="str">
        <f t="shared" si="8"/>
        <v/>
      </c>
    </row>
    <row r="167" spans="2:11" ht="26.25" customHeight="1">
      <c r="B167" s="288">
        <v>154</v>
      </c>
      <c r="C167" s="287"/>
      <c r="D167" s="287"/>
      <c r="E167" s="274"/>
      <c r="F167" s="274"/>
      <c r="G167" s="268">
        <f t="shared" si="6"/>
        <v>0</v>
      </c>
      <c r="H167" s="272" t="str">
        <f t="shared" si="7"/>
        <v/>
      </c>
      <c r="I167" s="154"/>
      <c r="J167" s="139" t="str">
        <f t="shared" si="8"/>
        <v/>
      </c>
    </row>
    <row r="168" spans="2:11" ht="26.25" customHeight="1">
      <c r="B168" s="288">
        <v>155</v>
      </c>
      <c r="C168" s="287"/>
      <c r="D168" s="287"/>
      <c r="E168" s="274"/>
      <c r="F168" s="274"/>
      <c r="G168" s="268">
        <f t="shared" si="6"/>
        <v>0</v>
      </c>
      <c r="H168" s="272" t="str">
        <f t="shared" si="7"/>
        <v/>
      </c>
      <c r="I168" s="154"/>
      <c r="J168" s="139" t="str">
        <f t="shared" si="8"/>
        <v/>
      </c>
    </row>
    <row r="169" spans="2:11" s="86" customFormat="1" ht="26.25" customHeight="1">
      <c r="B169" s="288">
        <v>156</v>
      </c>
      <c r="C169" s="287"/>
      <c r="D169" s="287"/>
      <c r="E169" s="273"/>
      <c r="F169" s="273"/>
      <c r="G169" s="268">
        <f t="shared" si="6"/>
        <v>0</v>
      </c>
      <c r="H169" s="272" t="str">
        <f t="shared" si="7"/>
        <v/>
      </c>
      <c r="I169" s="154"/>
      <c r="J169" s="139" t="str">
        <f t="shared" si="8"/>
        <v/>
      </c>
      <c r="K169" s="157"/>
    </row>
    <row r="170" spans="2:11" ht="26.25" customHeight="1">
      <c r="B170" s="288">
        <v>157</v>
      </c>
      <c r="C170" s="287"/>
      <c r="D170" s="287"/>
      <c r="E170" s="274"/>
      <c r="F170" s="274"/>
      <c r="G170" s="268">
        <f t="shared" si="6"/>
        <v>0</v>
      </c>
      <c r="H170" s="272" t="str">
        <f t="shared" si="7"/>
        <v/>
      </c>
      <c r="I170" s="154"/>
      <c r="J170" s="139" t="str">
        <f t="shared" si="8"/>
        <v/>
      </c>
    </row>
    <row r="171" spans="2:11" ht="26.25" customHeight="1">
      <c r="B171" s="288">
        <v>158</v>
      </c>
      <c r="C171" s="287"/>
      <c r="D171" s="287"/>
      <c r="E171" s="274"/>
      <c r="F171" s="274"/>
      <c r="G171" s="268">
        <f t="shared" si="6"/>
        <v>0</v>
      </c>
      <c r="H171" s="272" t="str">
        <f t="shared" si="7"/>
        <v/>
      </c>
      <c r="I171" s="154"/>
      <c r="J171" s="139" t="str">
        <f t="shared" si="8"/>
        <v/>
      </c>
    </row>
    <row r="172" spans="2:11" ht="26.25" customHeight="1">
      <c r="B172" s="288">
        <v>159</v>
      </c>
      <c r="C172" s="287"/>
      <c r="D172" s="287"/>
      <c r="E172" s="274"/>
      <c r="F172" s="274"/>
      <c r="G172" s="268">
        <f t="shared" si="6"/>
        <v>0</v>
      </c>
      <c r="H172" s="272" t="str">
        <f t="shared" si="7"/>
        <v/>
      </c>
      <c r="I172" s="154"/>
      <c r="J172" s="139" t="str">
        <f t="shared" si="8"/>
        <v/>
      </c>
    </row>
    <row r="173" spans="2:11" ht="26.25" customHeight="1">
      <c r="B173" s="288">
        <v>160</v>
      </c>
      <c r="C173" s="287"/>
      <c r="D173" s="287"/>
      <c r="E173" s="274"/>
      <c r="F173" s="274"/>
      <c r="G173" s="268">
        <f t="shared" si="6"/>
        <v>0</v>
      </c>
      <c r="H173" s="272" t="str">
        <f t="shared" si="7"/>
        <v/>
      </c>
      <c r="I173" s="154"/>
      <c r="J173" s="139" t="str">
        <f t="shared" si="8"/>
        <v/>
      </c>
    </row>
    <row r="174" spans="2:11" s="86" customFormat="1" ht="26.25" customHeight="1">
      <c r="B174" s="288">
        <v>161</v>
      </c>
      <c r="C174" s="287"/>
      <c r="D174" s="287"/>
      <c r="E174" s="273"/>
      <c r="F174" s="273"/>
      <c r="G174" s="268">
        <f t="shared" si="6"/>
        <v>0</v>
      </c>
      <c r="H174" s="272" t="str">
        <f t="shared" si="7"/>
        <v/>
      </c>
      <c r="I174" s="154"/>
      <c r="J174" s="139" t="str">
        <f t="shared" si="8"/>
        <v/>
      </c>
      <c r="K174" s="157"/>
    </row>
    <row r="175" spans="2:11" ht="26.25" customHeight="1">
      <c r="B175" s="288">
        <v>162</v>
      </c>
      <c r="C175" s="287"/>
      <c r="D175" s="287"/>
      <c r="E175" s="274"/>
      <c r="F175" s="274"/>
      <c r="G175" s="268">
        <f t="shared" si="6"/>
        <v>0</v>
      </c>
      <c r="H175" s="272" t="str">
        <f t="shared" si="7"/>
        <v/>
      </c>
      <c r="I175" s="154"/>
      <c r="J175" s="139" t="str">
        <f t="shared" si="8"/>
        <v/>
      </c>
    </row>
    <row r="176" spans="2:11" ht="26.25" customHeight="1">
      <c r="B176" s="288">
        <v>163</v>
      </c>
      <c r="C176" s="287"/>
      <c r="D176" s="287"/>
      <c r="E176" s="274"/>
      <c r="F176" s="274"/>
      <c r="G176" s="268">
        <f t="shared" si="6"/>
        <v>0</v>
      </c>
      <c r="H176" s="272" t="str">
        <f t="shared" si="7"/>
        <v/>
      </c>
      <c r="I176" s="154"/>
      <c r="J176" s="139" t="str">
        <f t="shared" si="8"/>
        <v/>
      </c>
    </row>
    <row r="177" spans="2:11" ht="26.25" customHeight="1">
      <c r="B177" s="288">
        <v>164</v>
      </c>
      <c r="C177" s="287"/>
      <c r="D177" s="287"/>
      <c r="E177" s="274"/>
      <c r="F177" s="274"/>
      <c r="G177" s="268">
        <f t="shared" si="6"/>
        <v>0</v>
      </c>
      <c r="H177" s="272" t="str">
        <f t="shared" si="7"/>
        <v/>
      </c>
      <c r="I177" s="154"/>
      <c r="J177" s="139" t="str">
        <f t="shared" si="8"/>
        <v/>
      </c>
    </row>
    <row r="178" spans="2:11" ht="26.25" customHeight="1">
      <c r="B178" s="288">
        <v>165</v>
      </c>
      <c r="C178" s="287"/>
      <c r="D178" s="287"/>
      <c r="E178" s="274"/>
      <c r="F178" s="274"/>
      <c r="G178" s="268">
        <f t="shared" si="6"/>
        <v>0</v>
      </c>
      <c r="H178" s="272" t="str">
        <f t="shared" si="7"/>
        <v/>
      </c>
      <c r="I178" s="154"/>
      <c r="J178" s="139" t="str">
        <f t="shared" si="8"/>
        <v/>
      </c>
    </row>
    <row r="179" spans="2:11" s="86" customFormat="1" ht="26.25" customHeight="1">
      <c r="B179" s="288">
        <v>166</v>
      </c>
      <c r="C179" s="287"/>
      <c r="D179" s="287"/>
      <c r="E179" s="273"/>
      <c r="F179" s="273"/>
      <c r="G179" s="268">
        <f t="shared" si="6"/>
        <v>0</v>
      </c>
      <c r="H179" s="272" t="str">
        <f t="shared" si="7"/>
        <v/>
      </c>
      <c r="I179" s="154"/>
      <c r="J179" s="139" t="str">
        <f t="shared" si="8"/>
        <v/>
      </c>
      <c r="K179" s="157"/>
    </row>
    <row r="180" spans="2:11" ht="26.25" customHeight="1">
      <c r="B180" s="288">
        <v>167</v>
      </c>
      <c r="C180" s="287"/>
      <c r="D180" s="287"/>
      <c r="E180" s="274"/>
      <c r="F180" s="274"/>
      <c r="G180" s="268">
        <f t="shared" si="6"/>
        <v>0</v>
      </c>
      <c r="H180" s="272" t="str">
        <f t="shared" si="7"/>
        <v/>
      </c>
      <c r="I180" s="154"/>
      <c r="J180" s="139" t="str">
        <f t="shared" si="8"/>
        <v/>
      </c>
    </row>
    <row r="181" spans="2:11" ht="26.25" customHeight="1">
      <c r="B181" s="288">
        <v>168</v>
      </c>
      <c r="C181" s="287"/>
      <c r="D181" s="287"/>
      <c r="E181" s="274"/>
      <c r="F181" s="274"/>
      <c r="G181" s="268">
        <f t="shared" si="6"/>
        <v>0</v>
      </c>
      <c r="H181" s="272" t="str">
        <f t="shared" si="7"/>
        <v/>
      </c>
      <c r="I181" s="154"/>
      <c r="J181" s="139" t="str">
        <f t="shared" si="8"/>
        <v/>
      </c>
    </row>
    <row r="182" spans="2:11" ht="26.25" customHeight="1">
      <c r="B182" s="288">
        <v>169</v>
      </c>
      <c r="C182" s="287"/>
      <c r="D182" s="287"/>
      <c r="E182" s="274"/>
      <c r="F182" s="274"/>
      <c r="G182" s="268">
        <f t="shared" si="6"/>
        <v>0</v>
      </c>
      <c r="H182" s="272" t="str">
        <f t="shared" si="7"/>
        <v/>
      </c>
      <c r="I182" s="154"/>
      <c r="J182" s="139" t="str">
        <f t="shared" si="8"/>
        <v/>
      </c>
    </row>
    <row r="183" spans="2:11" ht="26.25" customHeight="1">
      <c r="B183" s="288">
        <v>170</v>
      </c>
      <c r="C183" s="287"/>
      <c r="D183" s="287"/>
      <c r="E183" s="274"/>
      <c r="F183" s="274"/>
      <c r="G183" s="268">
        <f t="shared" si="6"/>
        <v>0</v>
      </c>
      <c r="H183" s="272" t="str">
        <f t="shared" si="7"/>
        <v/>
      </c>
      <c r="I183" s="154"/>
      <c r="J183" s="139" t="str">
        <f t="shared" si="8"/>
        <v/>
      </c>
    </row>
    <row r="184" spans="2:11" s="86" customFormat="1" ht="26.25" customHeight="1">
      <c r="B184" s="288">
        <v>171</v>
      </c>
      <c r="C184" s="287"/>
      <c r="D184" s="287"/>
      <c r="E184" s="273"/>
      <c r="F184" s="273"/>
      <c r="G184" s="268">
        <f t="shared" si="6"/>
        <v>0</v>
      </c>
      <c r="H184" s="272" t="str">
        <f t="shared" si="7"/>
        <v/>
      </c>
      <c r="I184" s="154"/>
      <c r="J184" s="139" t="str">
        <f t="shared" si="8"/>
        <v/>
      </c>
      <c r="K184" s="157"/>
    </row>
    <row r="185" spans="2:11" ht="26.25" customHeight="1">
      <c r="B185" s="288">
        <v>172</v>
      </c>
      <c r="C185" s="287"/>
      <c r="D185" s="287"/>
      <c r="E185" s="274"/>
      <c r="F185" s="274"/>
      <c r="G185" s="268">
        <f t="shared" si="6"/>
        <v>0</v>
      </c>
      <c r="H185" s="272" t="str">
        <f t="shared" si="7"/>
        <v/>
      </c>
      <c r="I185" s="154"/>
      <c r="J185" s="139" t="str">
        <f t="shared" si="8"/>
        <v/>
      </c>
    </row>
    <row r="186" spans="2:11" ht="26.25" customHeight="1">
      <c r="B186" s="288">
        <v>173</v>
      </c>
      <c r="C186" s="287"/>
      <c r="D186" s="287"/>
      <c r="E186" s="274"/>
      <c r="F186" s="274"/>
      <c r="G186" s="268">
        <f t="shared" si="6"/>
        <v>0</v>
      </c>
      <c r="H186" s="272" t="str">
        <f t="shared" si="7"/>
        <v/>
      </c>
      <c r="I186" s="154"/>
      <c r="J186" s="139" t="str">
        <f t="shared" si="8"/>
        <v/>
      </c>
    </row>
    <row r="187" spans="2:11" ht="26.25" customHeight="1">
      <c r="B187" s="288">
        <v>174</v>
      </c>
      <c r="C187" s="287"/>
      <c r="D187" s="287"/>
      <c r="E187" s="274"/>
      <c r="F187" s="274"/>
      <c r="G187" s="268">
        <f t="shared" si="6"/>
        <v>0</v>
      </c>
      <c r="H187" s="272" t="str">
        <f t="shared" si="7"/>
        <v/>
      </c>
      <c r="I187" s="154"/>
      <c r="J187" s="139" t="str">
        <f t="shared" si="8"/>
        <v/>
      </c>
    </row>
    <row r="188" spans="2:11" ht="26.25" customHeight="1">
      <c r="B188" s="288">
        <v>175</v>
      </c>
      <c r="C188" s="287"/>
      <c r="D188" s="287"/>
      <c r="E188" s="274"/>
      <c r="F188" s="274"/>
      <c r="G188" s="268">
        <f t="shared" si="6"/>
        <v>0</v>
      </c>
      <c r="H188" s="272" t="str">
        <f t="shared" si="7"/>
        <v/>
      </c>
      <c r="I188" s="154"/>
      <c r="J188" s="139" t="str">
        <f t="shared" si="8"/>
        <v/>
      </c>
    </row>
    <row r="189" spans="2:11" s="86" customFormat="1" ht="26.25" customHeight="1">
      <c r="B189" s="288">
        <v>176</v>
      </c>
      <c r="C189" s="287"/>
      <c r="D189" s="287"/>
      <c r="E189" s="273"/>
      <c r="F189" s="273"/>
      <c r="G189" s="268">
        <f t="shared" si="6"/>
        <v>0</v>
      </c>
      <c r="H189" s="272" t="str">
        <f t="shared" si="7"/>
        <v/>
      </c>
      <c r="I189" s="154"/>
      <c r="J189" s="139" t="str">
        <f t="shared" si="8"/>
        <v/>
      </c>
      <c r="K189" s="157"/>
    </row>
    <row r="190" spans="2:11" ht="26.25" customHeight="1">
      <c r="B190" s="288">
        <v>177</v>
      </c>
      <c r="C190" s="287"/>
      <c r="D190" s="287"/>
      <c r="E190" s="274"/>
      <c r="F190" s="274"/>
      <c r="G190" s="268">
        <f t="shared" si="6"/>
        <v>0</v>
      </c>
      <c r="H190" s="272" t="str">
        <f t="shared" si="7"/>
        <v/>
      </c>
      <c r="I190" s="154"/>
      <c r="J190" s="139" t="str">
        <f t="shared" si="8"/>
        <v/>
      </c>
    </row>
    <row r="191" spans="2:11" ht="26.25" customHeight="1">
      <c r="B191" s="288">
        <v>178</v>
      </c>
      <c r="C191" s="287"/>
      <c r="D191" s="287"/>
      <c r="E191" s="274"/>
      <c r="F191" s="274"/>
      <c r="G191" s="268">
        <f t="shared" si="6"/>
        <v>0</v>
      </c>
      <c r="H191" s="272" t="str">
        <f t="shared" si="7"/>
        <v/>
      </c>
      <c r="I191" s="154"/>
      <c r="J191" s="139" t="str">
        <f t="shared" si="8"/>
        <v/>
      </c>
    </row>
    <row r="192" spans="2:11" ht="26.25" customHeight="1">
      <c r="B192" s="288">
        <v>179</v>
      </c>
      <c r="C192" s="287"/>
      <c r="D192" s="287"/>
      <c r="E192" s="274"/>
      <c r="F192" s="274"/>
      <c r="G192" s="268">
        <f t="shared" si="6"/>
        <v>0</v>
      </c>
      <c r="H192" s="272" t="str">
        <f t="shared" si="7"/>
        <v/>
      </c>
      <c r="I192" s="154"/>
      <c r="J192" s="139" t="str">
        <f t="shared" si="8"/>
        <v/>
      </c>
    </row>
    <row r="193" spans="2:11" ht="26.25" customHeight="1">
      <c r="B193" s="288">
        <v>180</v>
      </c>
      <c r="C193" s="287"/>
      <c r="D193" s="287"/>
      <c r="E193" s="274"/>
      <c r="F193" s="274"/>
      <c r="G193" s="268">
        <f t="shared" si="6"/>
        <v>0</v>
      </c>
      <c r="H193" s="272" t="str">
        <f t="shared" si="7"/>
        <v/>
      </c>
      <c r="I193" s="154"/>
      <c r="J193" s="139" t="str">
        <f t="shared" si="8"/>
        <v/>
      </c>
    </row>
    <row r="194" spans="2:11" s="86" customFormat="1" ht="26.25" customHeight="1">
      <c r="B194" s="288">
        <v>181</v>
      </c>
      <c r="C194" s="287"/>
      <c r="D194" s="287"/>
      <c r="E194" s="273"/>
      <c r="F194" s="273"/>
      <c r="G194" s="268">
        <f t="shared" si="6"/>
        <v>0</v>
      </c>
      <c r="H194" s="272" t="str">
        <f t="shared" si="7"/>
        <v/>
      </c>
      <c r="I194" s="154"/>
      <c r="J194" s="139" t="str">
        <f t="shared" si="8"/>
        <v/>
      </c>
      <c r="K194" s="157"/>
    </row>
    <row r="195" spans="2:11" ht="26.25" customHeight="1">
      <c r="B195" s="288">
        <v>182</v>
      </c>
      <c r="C195" s="287"/>
      <c r="D195" s="287"/>
      <c r="E195" s="274"/>
      <c r="F195" s="274"/>
      <c r="G195" s="268">
        <f t="shared" si="6"/>
        <v>0</v>
      </c>
      <c r="H195" s="272" t="str">
        <f t="shared" si="7"/>
        <v/>
      </c>
      <c r="I195" s="154"/>
      <c r="J195" s="139" t="str">
        <f t="shared" si="8"/>
        <v/>
      </c>
    </row>
    <row r="196" spans="2:11" ht="26.25" customHeight="1">
      <c r="B196" s="288">
        <v>183</v>
      </c>
      <c r="C196" s="287"/>
      <c r="D196" s="287"/>
      <c r="E196" s="274"/>
      <c r="F196" s="274"/>
      <c r="G196" s="268">
        <f t="shared" si="6"/>
        <v>0</v>
      </c>
      <c r="H196" s="272" t="str">
        <f t="shared" si="7"/>
        <v/>
      </c>
      <c r="I196" s="154"/>
      <c r="J196" s="139" t="str">
        <f t="shared" si="8"/>
        <v/>
      </c>
    </row>
    <row r="197" spans="2:11" ht="26.25" customHeight="1">
      <c r="B197" s="288">
        <v>184</v>
      </c>
      <c r="C197" s="287"/>
      <c r="D197" s="287"/>
      <c r="E197" s="274"/>
      <c r="F197" s="274"/>
      <c r="G197" s="268">
        <f t="shared" si="6"/>
        <v>0</v>
      </c>
      <c r="H197" s="272" t="str">
        <f t="shared" si="7"/>
        <v/>
      </c>
      <c r="I197" s="154"/>
      <c r="J197" s="139" t="str">
        <f t="shared" si="8"/>
        <v/>
      </c>
    </row>
    <row r="198" spans="2:11" ht="26.25" customHeight="1">
      <c r="B198" s="288">
        <v>185</v>
      </c>
      <c r="C198" s="287"/>
      <c r="D198" s="287"/>
      <c r="E198" s="274"/>
      <c r="F198" s="274"/>
      <c r="G198" s="268">
        <f t="shared" si="6"/>
        <v>0</v>
      </c>
      <c r="H198" s="272" t="str">
        <f t="shared" si="7"/>
        <v/>
      </c>
      <c r="I198" s="154"/>
      <c r="J198" s="139" t="str">
        <f t="shared" si="8"/>
        <v/>
      </c>
    </row>
    <row r="199" spans="2:11" s="86" customFormat="1" ht="26.25" customHeight="1">
      <c r="B199" s="288">
        <v>186</v>
      </c>
      <c r="C199" s="287"/>
      <c r="D199" s="287"/>
      <c r="E199" s="273"/>
      <c r="F199" s="273"/>
      <c r="G199" s="268">
        <f t="shared" si="6"/>
        <v>0</v>
      </c>
      <c r="H199" s="272" t="str">
        <f t="shared" si="7"/>
        <v/>
      </c>
      <c r="I199" s="154"/>
      <c r="J199" s="139" t="str">
        <f t="shared" si="8"/>
        <v/>
      </c>
      <c r="K199" s="157"/>
    </row>
    <row r="200" spans="2:11" ht="26.25" customHeight="1">
      <c r="B200" s="288">
        <v>187</v>
      </c>
      <c r="C200" s="287"/>
      <c r="D200" s="287"/>
      <c r="E200" s="274"/>
      <c r="F200" s="274"/>
      <c r="G200" s="268">
        <f t="shared" si="6"/>
        <v>0</v>
      </c>
      <c r="H200" s="272" t="str">
        <f t="shared" si="7"/>
        <v/>
      </c>
      <c r="I200" s="154"/>
      <c r="J200" s="139" t="str">
        <f t="shared" si="8"/>
        <v/>
      </c>
    </row>
    <row r="201" spans="2:11" ht="26.25" customHeight="1">
      <c r="B201" s="288">
        <v>188</v>
      </c>
      <c r="C201" s="287"/>
      <c r="D201" s="287"/>
      <c r="E201" s="274"/>
      <c r="F201" s="274"/>
      <c r="G201" s="268">
        <f t="shared" si="6"/>
        <v>0</v>
      </c>
      <c r="H201" s="272" t="str">
        <f t="shared" si="7"/>
        <v/>
      </c>
      <c r="I201" s="154"/>
      <c r="J201" s="139" t="str">
        <f t="shared" si="8"/>
        <v/>
      </c>
    </row>
    <row r="202" spans="2:11" ht="26.25" customHeight="1">
      <c r="B202" s="288">
        <v>189</v>
      </c>
      <c r="C202" s="287"/>
      <c r="D202" s="287"/>
      <c r="E202" s="274"/>
      <c r="F202" s="274"/>
      <c r="G202" s="268">
        <f t="shared" si="6"/>
        <v>0</v>
      </c>
      <c r="H202" s="272" t="str">
        <f t="shared" si="7"/>
        <v/>
      </c>
      <c r="I202" s="154"/>
      <c r="J202" s="139" t="str">
        <f t="shared" si="8"/>
        <v/>
      </c>
    </row>
    <row r="203" spans="2:11" ht="26.25" customHeight="1">
      <c r="B203" s="288">
        <v>190</v>
      </c>
      <c r="C203" s="287"/>
      <c r="D203" s="287"/>
      <c r="E203" s="274"/>
      <c r="F203" s="274"/>
      <c r="G203" s="268">
        <f t="shared" si="6"/>
        <v>0</v>
      </c>
      <c r="H203" s="272" t="str">
        <f t="shared" si="7"/>
        <v/>
      </c>
      <c r="I203" s="154"/>
      <c r="J203" s="139" t="str">
        <f t="shared" si="8"/>
        <v/>
      </c>
    </row>
    <row r="204" spans="2:11" s="86" customFormat="1" ht="26.25" customHeight="1">
      <c r="B204" s="288">
        <v>191</v>
      </c>
      <c r="C204" s="287"/>
      <c r="D204" s="287"/>
      <c r="E204" s="273"/>
      <c r="F204" s="273"/>
      <c r="G204" s="268">
        <f t="shared" si="6"/>
        <v>0</v>
      </c>
      <c r="H204" s="272" t="str">
        <f t="shared" si="7"/>
        <v/>
      </c>
      <c r="I204" s="154"/>
      <c r="J204" s="139" t="str">
        <f t="shared" si="8"/>
        <v/>
      </c>
      <c r="K204" s="157"/>
    </row>
    <row r="205" spans="2:11" ht="26.25" customHeight="1">
      <c r="B205" s="288">
        <v>192</v>
      </c>
      <c r="C205" s="287"/>
      <c r="D205" s="287"/>
      <c r="E205" s="274"/>
      <c r="F205" s="274"/>
      <c r="G205" s="268">
        <f t="shared" si="6"/>
        <v>0</v>
      </c>
      <c r="H205" s="272" t="str">
        <f t="shared" si="7"/>
        <v/>
      </c>
      <c r="I205" s="154"/>
      <c r="J205" s="139" t="str">
        <f t="shared" si="8"/>
        <v/>
      </c>
    </row>
    <row r="206" spans="2:11" ht="26.25" customHeight="1">
      <c r="B206" s="288">
        <v>193</v>
      </c>
      <c r="C206" s="287"/>
      <c r="D206" s="287"/>
      <c r="E206" s="274"/>
      <c r="F206" s="274"/>
      <c r="G206" s="268">
        <f t="shared" si="6"/>
        <v>0</v>
      </c>
      <c r="H206" s="272" t="str">
        <f t="shared" si="7"/>
        <v/>
      </c>
      <c r="I206" s="154"/>
      <c r="J206" s="139" t="str">
        <f t="shared" si="8"/>
        <v/>
      </c>
    </row>
    <row r="207" spans="2:11" ht="26.25" customHeight="1">
      <c r="B207" s="288">
        <v>194</v>
      </c>
      <c r="C207" s="287"/>
      <c r="D207" s="287"/>
      <c r="E207" s="274"/>
      <c r="F207" s="274"/>
      <c r="G207" s="268">
        <f t="shared" ref="G207:G212" si="9">SUM(E207:F207)</f>
        <v>0</v>
      </c>
      <c r="H207" s="272" t="str">
        <f t="shared" ref="H207:H212" si="10">IF(AND(C207&lt;&gt;"",OR(D207="",E207="",F207="")),"※",IF(AND(C207&lt;&gt;"",D207&lt;&gt;"",E207&lt;&gt;"",F207&lt;&gt;"",G207&lt;&gt;100),"E",""))</f>
        <v/>
      </c>
      <c r="I207" s="154"/>
      <c r="J207" s="139" t="str">
        <f t="shared" ref="J207:J212" si="11">IF(AND(C207&lt;&gt;"",D207=""),"←細別を入力してください。",IF(H207="E","←元下合計が100％になるように入力してください。",""))</f>
        <v/>
      </c>
    </row>
    <row r="208" spans="2:11" ht="26.25" customHeight="1">
      <c r="B208" s="288">
        <v>195</v>
      </c>
      <c r="C208" s="287"/>
      <c r="D208" s="287"/>
      <c r="E208" s="274"/>
      <c r="F208" s="274"/>
      <c r="G208" s="268">
        <f t="shared" si="9"/>
        <v>0</v>
      </c>
      <c r="H208" s="272" t="str">
        <f t="shared" si="10"/>
        <v/>
      </c>
      <c r="I208" s="154"/>
      <c r="J208" s="139" t="str">
        <f t="shared" si="11"/>
        <v/>
      </c>
    </row>
    <row r="209" spans="2:11" s="86" customFormat="1" ht="26.25" customHeight="1">
      <c r="B209" s="288">
        <v>196</v>
      </c>
      <c r="C209" s="287"/>
      <c r="D209" s="287"/>
      <c r="E209" s="273"/>
      <c r="F209" s="273"/>
      <c r="G209" s="268">
        <f t="shared" si="9"/>
        <v>0</v>
      </c>
      <c r="H209" s="272" t="str">
        <f t="shared" si="10"/>
        <v/>
      </c>
      <c r="I209" s="154"/>
      <c r="J209" s="139" t="str">
        <f t="shared" si="11"/>
        <v/>
      </c>
      <c r="K209" s="157"/>
    </row>
    <row r="210" spans="2:11" ht="26.25" customHeight="1">
      <c r="B210" s="288">
        <v>197</v>
      </c>
      <c r="C210" s="287"/>
      <c r="D210" s="287"/>
      <c r="E210" s="274"/>
      <c r="F210" s="274"/>
      <c r="G210" s="268">
        <f t="shared" si="9"/>
        <v>0</v>
      </c>
      <c r="H210" s="272" t="str">
        <f t="shared" si="10"/>
        <v/>
      </c>
      <c r="I210" s="154"/>
      <c r="J210" s="139" t="str">
        <f t="shared" si="11"/>
        <v/>
      </c>
    </row>
    <row r="211" spans="2:11" ht="26.25" customHeight="1">
      <c r="B211" s="288">
        <v>198</v>
      </c>
      <c r="C211" s="287"/>
      <c r="D211" s="287"/>
      <c r="E211" s="274"/>
      <c r="F211" s="274"/>
      <c r="G211" s="268">
        <f t="shared" si="9"/>
        <v>0</v>
      </c>
      <c r="H211" s="272" t="str">
        <f t="shared" si="10"/>
        <v/>
      </c>
      <c r="I211" s="154"/>
      <c r="J211" s="139" t="str">
        <f t="shared" si="11"/>
        <v/>
      </c>
    </row>
    <row r="212" spans="2:11" ht="26.25" customHeight="1">
      <c r="B212" s="288">
        <v>199</v>
      </c>
      <c r="C212" s="287"/>
      <c r="D212" s="287"/>
      <c r="E212" s="274"/>
      <c r="F212" s="274"/>
      <c r="G212" s="268">
        <f t="shared" si="9"/>
        <v>0</v>
      </c>
      <c r="H212" s="272" t="str">
        <f t="shared" si="10"/>
        <v/>
      </c>
      <c r="I212" s="154"/>
      <c r="J212" s="139" t="str">
        <f t="shared" si="11"/>
        <v/>
      </c>
    </row>
    <row r="213" spans="2:11" ht="26.25" customHeight="1">
      <c r="B213" s="288">
        <v>200</v>
      </c>
      <c r="C213" s="287"/>
      <c r="D213" s="287"/>
      <c r="E213" s="274"/>
      <c r="F213" s="274"/>
      <c r="G213" s="268">
        <f>SUM(E213:F213)</f>
        <v>0</v>
      </c>
      <c r="H213" s="272" t="str">
        <f>IF(AND(C213&lt;&gt;"",OR(D213="",E213="",F213="")),"※",IF(AND(C213&lt;&gt;"",D213&lt;&gt;"",E213&lt;&gt;"",F213&lt;&gt;"",G213&lt;&gt;100),"E",""))</f>
        <v/>
      </c>
      <c r="I213" s="154"/>
      <c r="J213" s="139" t="str">
        <f>IF(AND(C213&lt;&gt;"",D213=""),"←細別を入力してください。",IF(H213="E","←元下合計が100％になるように入力してください。",""))</f>
        <v/>
      </c>
    </row>
    <row r="214" spans="2:11" ht="9.75" customHeight="1">
      <c r="B214" s="269"/>
      <c r="C214" s="270"/>
      <c r="D214" s="270"/>
      <c r="E214" s="270"/>
      <c r="F214" s="270"/>
      <c r="G214" s="270"/>
      <c r="H214" s="270"/>
      <c r="I214" s="271"/>
    </row>
    <row r="215" spans="2:11">
      <c r="C215" s="262"/>
      <c r="D215" s="262"/>
      <c r="E215" s="262"/>
      <c r="F215" s="262"/>
      <c r="G215" s="262"/>
      <c r="H215" s="262"/>
    </row>
    <row r="216" spans="2:11">
      <c r="C216" s="262"/>
      <c r="D216" s="262"/>
      <c r="E216" s="262"/>
      <c r="F216" s="262"/>
      <c r="G216" s="262"/>
      <c r="H216" s="262"/>
    </row>
    <row r="217" spans="2:11">
      <c r="C217" s="262"/>
      <c r="D217" s="262"/>
      <c r="E217" s="262"/>
      <c r="F217" s="262"/>
      <c r="G217" s="262"/>
      <c r="H217" s="262"/>
    </row>
    <row r="218" spans="2:11">
      <c r="C218" s="262"/>
      <c r="D218" s="262"/>
      <c r="E218" s="262"/>
      <c r="F218" s="262"/>
      <c r="G218" s="262"/>
      <c r="H218" s="262"/>
    </row>
    <row r="219" spans="2:11">
      <c r="C219" s="262"/>
      <c r="D219" s="262"/>
      <c r="E219" s="262"/>
      <c r="F219" s="262"/>
      <c r="G219" s="262"/>
      <c r="H219" s="262"/>
    </row>
    <row r="220" spans="2:11">
      <c r="C220" s="262"/>
      <c r="D220" s="262"/>
      <c r="E220" s="262"/>
      <c r="F220" s="262"/>
      <c r="G220" s="262"/>
      <c r="H220" s="262"/>
    </row>
    <row r="221" spans="2:11">
      <c r="C221" s="262"/>
      <c r="D221" s="262"/>
      <c r="E221" s="262"/>
      <c r="F221" s="262"/>
      <c r="G221" s="262"/>
      <c r="H221" s="262"/>
    </row>
    <row r="222" spans="2:11">
      <c r="C222" s="262"/>
      <c r="D222" s="262"/>
      <c r="E222" s="262"/>
      <c r="F222" s="262"/>
      <c r="G222" s="262"/>
      <c r="H222" s="262"/>
    </row>
    <row r="223" spans="2:11">
      <c r="C223" s="262"/>
      <c r="D223" s="262"/>
      <c r="E223" s="262"/>
      <c r="F223" s="262"/>
      <c r="G223" s="262"/>
      <c r="H223" s="262"/>
    </row>
    <row r="224" spans="2:11">
      <c r="C224" s="262"/>
      <c r="D224" s="262"/>
      <c r="E224" s="262"/>
      <c r="F224" s="262"/>
      <c r="G224" s="262"/>
      <c r="H224" s="262"/>
    </row>
    <row r="225" spans="3:8">
      <c r="C225" s="262"/>
      <c r="D225" s="262"/>
      <c r="E225" s="262"/>
      <c r="F225" s="262"/>
      <c r="G225" s="262"/>
      <c r="H225" s="262"/>
    </row>
    <row r="226" spans="3:8">
      <c r="C226" s="262"/>
      <c r="D226" s="262"/>
      <c r="E226" s="262"/>
      <c r="F226" s="262"/>
      <c r="G226" s="262"/>
      <c r="H226" s="262"/>
    </row>
    <row r="227" spans="3:8">
      <c r="C227" s="262"/>
      <c r="D227" s="262"/>
      <c r="E227" s="262"/>
      <c r="F227" s="262"/>
      <c r="G227" s="262"/>
      <c r="H227" s="262"/>
    </row>
  </sheetData>
  <sheetProtection password="D8D3" sheet="1" objects="1" scenarios="1"/>
  <mergeCells count="6">
    <mergeCell ref="B9:I9"/>
    <mergeCell ref="B8:I8"/>
    <mergeCell ref="B3:I3"/>
    <mergeCell ref="B4:H5"/>
    <mergeCell ref="B6:I6"/>
    <mergeCell ref="B7:I7"/>
  </mergeCells>
  <phoneticPr fontId="22"/>
  <pageMargins left="0.75" right="0.27" top="1" bottom="0.69" header="0.51200000000000001" footer="0.51200000000000001"/>
  <pageSetup paperSize="9"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3"/>
  <sheetViews>
    <sheetView showGridLines="0" zoomScaleNormal="100" zoomScaleSheetLayoutView="130" workbookViewId="0">
      <selection activeCell="H12" sqref="H12:K12"/>
    </sheetView>
  </sheetViews>
  <sheetFormatPr defaultColWidth="9" defaultRowHeight="13"/>
  <cols>
    <col min="1" max="1" width="1.7265625" style="336" customWidth="1"/>
    <col min="2" max="2" width="3" style="336" customWidth="1"/>
    <col min="3" max="3" width="3.7265625" style="336" customWidth="1"/>
    <col min="4" max="4" width="4.6328125" style="336" customWidth="1"/>
    <col min="5" max="5" width="10.7265625" style="336" customWidth="1"/>
    <col min="6" max="6" width="2.90625" style="336" customWidth="1"/>
    <col min="7" max="7" width="10" style="336" customWidth="1"/>
    <col min="8" max="8" width="3.36328125" style="336" customWidth="1"/>
    <col min="9" max="9" width="8.08984375" style="336" customWidth="1"/>
    <col min="10" max="10" width="3.26953125" style="336" customWidth="1"/>
    <col min="11" max="11" width="6.36328125" style="336" customWidth="1"/>
    <col min="12" max="12" width="3.26953125" style="336" customWidth="1"/>
    <col min="13" max="13" width="6.6328125" style="336" customWidth="1"/>
    <col min="14" max="14" width="2.7265625" style="336" customWidth="1"/>
    <col min="15" max="15" width="14.26953125" style="336" customWidth="1"/>
    <col min="16" max="16" width="3.453125" style="336" customWidth="1"/>
    <col min="17" max="16384" width="9" style="336"/>
  </cols>
  <sheetData>
    <row r="1" spans="1:16">
      <c r="A1" s="342"/>
      <c r="B1" s="343" t="s">
        <v>197</v>
      </c>
      <c r="C1" s="344"/>
      <c r="D1" s="344"/>
      <c r="E1" s="344"/>
      <c r="F1" s="344"/>
      <c r="G1" s="344"/>
      <c r="H1" s="344"/>
      <c r="I1" s="344"/>
      <c r="J1" s="344"/>
      <c r="K1" s="344"/>
      <c r="L1" s="344"/>
      <c r="M1" s="344"/>
      <c r="N1" s="344"/>
      <c r="O1" s="344"/>
      <c r="P1" s="335"/>
    </row>
    <row r="2" spans="1:16" ht="16.5">
      <c r="A2" s="342"/>
      <c r="B2" s="345" t="s">
        <v>198</v>
      </c>
      <c r="C2" s="345"/>
      <c r="D2" s="345"/>
      <c r="E2" s="345"/>
      <c r="F2" s="345"/>
      <c r="G2" s="345"/>
      <c r="H2" s="345"/>
      <c r="I2" s="345"/>
      <c r="J2" s="345"/>
      <c r="K2" s="345"/>
      <c r="L2" s="345"/>
      <c r="M2" s="345"/>
      <c r="N2" s="345"/>
      <c r="O2" s="345"/>
      <c r="P2" s="337"/>
    </row>
    <row r="3" spans="1:16">
      <c r="A3" s="342"/>
      <c r="B3" s="601" t="s">
        <v>195</v>
      </c>
      <c r="C3" s="602"/>
      <c r="D3" s="602"/>
      <c r="E3" s="602"/>
      <c r="F3" s="602"/>
      <c r="G3" s="602"/>
      <c r="H3" s="602"/>
      <c r="I3" s="602"/>
      <c r="J3" s="602"/>
      <c r="K3" s="602"/>
      <c r="L3" s="602"/>
      <c r="M3" s="603"/>
      <c r="N3" s="344"/>
      <c r="O3" s="344"/>
      <c r="P3" s="335"/>
    </row>
    <row r="4" spans="1:16" ht="24" customHeight="1">
      <c r="A4" s="342"/>
      <c r="B4" s="604"/>
      <c r="C4" s="605"/>
      <c r="D4" s="605"/>
      <c r="E4" s="605"/>
      <c r="F4" s="605"/>
      <c r="G4" s="605"/>
      <c r="H4" s="605"/>
      <c r="I4" s="605"/>
      <c r="J4" s="605"/>
      <c r="K4" s="605"/>
      <c r="L4" s="605"/>
      <c r="M4" s="606"/>
      <c r="N4" s="346"/>
      <c r="O4" s="346"/>
      <c r="P4" s="338"/>
    </row>
    <row r="5" spans="1:16" ht="27" customHeight="1">
      <c r="A5" s="342"/>
      <c r="B5" s="607"/>
      <c r="C5" s="608"/>
      <c r="D5" s="608"/>
      <c r="E5" s="608"/>
      <c r="F5" s="608"/>
      <c r="G5" s="608"/>
      <c r="H5" s="608"/>
      <c r="I5" s="608"/>
      <c r="J5" s="608"/>
      <c r="K5" s="608"/>
      <c r="L5" s="608"/>
      <c r="M5" s="609"/>
      <c r="N5" s="346"/>
      <c r="O5" s="346"/>
      <c r="P5" s="338"/>
    </row>
    <row r="6" spans="1:16">
      <c r="A6" s="342"/>
      <c r="B6" s="344"/>
      <c r="C6" s="347"/>
      <c r="D6" s="346"/>
      <c r="E6" s="346"/>
      <c r="F6" s="344"/>
      <c r="G6" s="344"/>
      <c r="H6" s="344"/>
      <c r="I6" s="344"/>
      <c r="J6" s="344"/>
      <c r="K6" s="344"/>
      <c r="L6" s="344"/>
      <c r="M6" s="344"/>
      <c r="N6" s="344"/>
      <c r="O6" s="348"/>
      <c r="P6" s="339"/>
    </row>
    <row r="7" spans="1:16">
      <c r="A7" s="342"/>
      <c r="B7" s="349"/>
      <c r="C7" s="349"/>
      <c r="D7" s="349"/>
      <c r="E7" s="349"/>
      <c r="F7" s="349"/>
      <c r="G7" s="349"/>
      <c r="H7" s="349"/>
      <c r="I7" s="349"/>
      <c r="J7" s="349"/>
      <c r="K7" s="349"/>
      <c r="L7" s="349"/>
      <c r="M7" s="349"/>
      <c r="N7" s="344"/>
      <c r="O7" s="350"/>
      <c r="P7" s="341"/>
    </row>
    <row r="8" spans="1:16">
      <c r="A8" s="342"/>
      <c r="B8" s="346" t="s">
        <v>199</v>
      </c>
      <c r="C8" s="349"/>
      <c r="D8" s="349"/>
      <c r="E8" s="349"/>
      <c r="F8" s="349"/>
      <c r="G8" s="349"/>
      <c r="H8" s="349"/>
      <c r="I8" s="349"/>
      <c r="J8" s="349"/>
      <c r="K8" s="349"/>
      <c r="L8" s="349"/>
      <c r="M8" s="349"/>
      <c r="N8" s="344"/>
      <c r="O8" s="350"/>
      <c r="P8" s="341"/>
    </row>
    <row r="9" spans="1:16" ht="14">
      <c r="A9" s="342"/>
      <c r="B9" s="344"/>
      <c r="C9" s="351" t="s">
        <v>200</v>
      </c>
      <c r="D9" s="352"/>
      <c r="E9" s="353"/>
      <c r="F9" s="344"/>
      <c r="G9" s="344"/>
      <c r="H9" s="344"/>
      <c r="I9" s="344"/>
      <c r="J9" s="344"/>
      <c r="K9" s="344"/>
      <c r="L9" s="344"/>
      <c r="M9" s="344"/>
      <c r="N9" s="344"/>
      <c r="O9" s="344"/>
      <c r="P9" s="335"/>
    </row>
    <row r="10" spans="1:16" ht="14.25" customHeight="1">
      <c r="A10" s="342"/>
      <c r="B10" s="344"/>
      <c r="C10" s="610" t="s">
        <v>201</v>
      </c>
      <c r="D10" s="610"/>
      <c r="E10" s="610"/>
      <c r="F10" s="610"/>
      <c r="G10" s="610"/>
      <c r="H10" s="610"/>
      <c r="I10" s="610"/>
      <c r="J10" s="610"/>
      <c r="K10" s="610"/>
      <c r="L10" s="610"/>
      <c r="M10" s="610"/>
      <c r="N10" s="610"/>
      <c r="O10" s="610"/>
      <c r="P10" s="335"/>
    </row>
    <row r="11" spans="1:16">
      <c r="A11" s="342"/>
      <c r="B11" s="342"/>
      <c r="C11" s="342"/>
      <c r="D11" s="342"/>
      <c r="E11" s="342"/>
      <c r="F11" s="342"/>
      <c r="G11" s="342"/>
      <c r="H11" s="342"/>
      <c r="I11" s="342"/>
      <c r="J11" s="342"/>
      <c r="K11" s="342"/>
      <c r="L11" s="342"/>
      <c r="M11" s="342"/>
      <c r="N11" s="342"/>
      <c r="O11" s="342"/>
    </row>
    <row r="12" spans="1:16" ht="20.25" customHeight="1">
      <c r="A12" s="342"/>
      <c r="B12" s="342"/>
      <c r="C12" s="354" t="s">
        <v>209</v>
      </c>
      <c r="D12" s="355"/>
      <c r="E12" s="355"/>
      <c r="F12" s="355"/>
      <c r="G12" s="356"/>
      <c r="H12" s="611"/>
      <c r="I12" s="612"/>
      <c r="J12" s="612"/>
      <c r="K12" s="613"/>
      <c r="L12" s="365" t="s">
        <v>202</v>
      </c>
      <c r="M12" s="355"/>
      <c r="N12" s="355"/>
      <c r="O12" s="357"/>
    </row>
    <row r="13" spans="1:16">
      <c r="A13" s="342"/>
      <c r="B13" s="342"/>
      <c r="C13" s="342"/>
      <c r="D13" s="342"/>
      <c r="E13" s="342"/>
      <c r="F13" s="342"/>
      <c r="G13" s="342"/>
      <c r="H13" s="342"/>
      <c r="I13" s="342"/>
      <c r="J13" s="342"/>
      <c r="K13" s="342"/>
      <c r="L13" s="342"/>
      <c r="M13" s="342"/>
      <c r="N13" s="342"/>
      <c r="O13" s="342"/>
    </row>
    <row r="14" spans="1:16">
      <c r="A14" s="342"/>
      <c r="B14" s="342"/>
      <c r="C14" s="342"/>
      <c r="D14" s="342"/>
      <c r="E14" s="342"/>
      <c r="F14" s="342"/>
      <c r="G14" s="342"/>
      <c r="H14" s="342"/>
      <c r="I14" s="342"/>
      <c r="J14" s="342"/>
      <c r="K14" s="342"/>
      <c r="L14" s="342"/>
      <c r="M14" s="342"/>
      <c r="N14" s="342"/>
      <c r="O14" s="342"/>
    </row>
    <row r="15" spans="1:16">
      <c r="A15" s="342"/>
      <c r="B15" s="346" t="s">
        <v>203</v>
      </c>
      <c r="C15" s="346"/>
      <c r="D15" s="346"/>
      <c r="E15" s="346"/>
      <c r="F15" s="344"/>
      <c r="G15" s="344"/>
      <c r="H15" s="344"/>
      <c r="I15" s="344"/>
      <c r="J15" s="344"/>
      <c r="K15" s="344"/>
      <c r="L15" s="344"/>
      <c r="M15" s="344"/>
      <c r="N15" s="344"/>
      <c r="O15" s="348"/>
      <c r="P15" s="339"/>
    </row>
    <row r="16" spans="1:16">
      <c r="A16" s="342"/>
      <c r="B16" s="349"/>
      <c r="C16" s="349"/>
      <c r="D16" s="349"/>
      <c r="E16" s="349"/>
      <c r="F16" s="349"/>
      <c r="G16" s="349"/>
      <c r="H16" s="349"/>
      <c r="I16" s="349"/>
      <c r="J16" s="349"/>
      <c r="K16" s="349"/>
      <c r="L16" s="349"/>
      <c r="M16" s="349"/>
      <c r="N16" s="344"/>
      <c r="O16" s="350"/>
      <c r="P16" s="341"/>
    </row>
    <row r="17" spans="1:16" ht="20.25" customHeight="1">
      <c r="A17" s="342"/>
      <c r="B17" s="349"/>
      <c r="C17" s="358" t="s">
        <v>196</v>
      </c>
      <c r="D17" s="359"/>
      <c r="E17" s="359"/>
      <c r="F17" s="359"/>
      <c r="G17" s="360"/>
      <c r="H17" s="598"/>
      <c r="I17" s="598"/>
      <c r="J17" s="358" t="s">
        <v>204</v>
      </c>
      <c r="K17" s="361"/>
      <c r="L17" s="359"/>
      <c r="M17" s="359"/>
      <c r="N17" s="362"/>
      <c r="O17" s="363"/>
      <c r="P17" s="341"/>
    </row>
    <row r="18" spans="1:16" ht="20.25" customHeight="1">
      <c r="A18" s="342"/>
      <c r="B18" s="349"/>
      <c r="C18" s="358" t="s">
        <v>205</v>
      </c>
      <c r="D18" s="359"/>
      <c r="E18" s="359"/>
      <c r="F18" s="359"/>
      <c r="G18" s="360"/>
      <c r="H18" s="598"/>
      <c r="I18" s="598"/>
      <c r="J18" s="358" t="s">
        <v>204</v>
      </c>
      <c r="K18" s="359"/>
      <c r="L18" s="359"/>
      <c r="M18" s="359"/>
      <c r="N18" s="362"/>
      <c r="O18" s="363"/>
      <c r="P18" s="341"/>
    </row>
    <row r="19" spans="1:16">
      <c r="A19" s="342"/>
      <c r="B19" s="349"/>
      <c r="C19" s="346"/>
      <c r="D19" s="349"/>
      <c r="E19" s="349"/>
      <c r="F19" s="349"/>
      <c r="G19" s="349"/>
      <c r="H19" s="349"/>
      <c r="I19" s="349"/>
      <c r="J19" s="349"/>
      <c r="K19" s="349"/>
      <c r="L19" s="349"/>
      <c r="M19" s="349"/>
      <c r="N19" s="344"/>
      <c r="O19" s="350"/>
      <c r="P19" s="341"/>
    </row>
    <row r="20" spans="1:16" ht="15" customHeight="1">
      <c r="A20" s="342"/>
      <c r="B20" s="349"/>
      <c r="C20" s="346"/>
      <c r="D20" s="349"/>
      <c r="E20" s="349"/>
      <c r="F20" s="349"/>
      <c r="G20" s="599" t="s">
        <v>206</v>
      </c>
      <c r="H20" s="358">
        <v>1</v>
      </c>
      <c r="I20" s="364" t="s">
        <v>207</v>
      </c>
      <c r="J20" s="359"/>
      <c r="K20" s="360"/>
      <c r="L20" s="349"/>
      <c r="M20" s="349"/>
      <c r="N20" s="344"/>
      <c r="O20" s="350"/>
      <c r="P20" s="341"/>
    </row>
    <row r="21" spans="1:16" ht="15" customHeight="1">
      <c r="A21" s="342"/>
      <c r="B21" s="349"/>
      <c r="C21" s="346"/>
      <c r="D21" s="349"/>
      <c r="E21" s="349"/>
      <c r="F21" s="349"/>
      <c r="G21" s="600"/>
      <c r="H21" s="358">
        <v>2</v>
      </c>
      <c r="I21" s="364" t="s">
        <v>208</v>
      </c>
      <c r="J21" s="359"/>
      <c r="K21" s="360"/>
      <c r="L21" s="349"/>
      <c r="M21" s="349"/>
      <c r="N21" s="344"/>
      <c r="O21" s="350"/>
      <c r="P21" s="341"/>
    </row>
    <row r="22" spans="1:16">
      <c r="B22" s="340"/>
      <c r="C22" s="338"/>
      <c r="D22" s="340"/>
      <c r="E22" s="340"/>
      <c r="F22" s="340"/>
      <c r="G22" s="340"/>
      <c r="H22" s="338"/>
      <c r="I22" s="340"/>
      <c r="J22" s="340"/>
      <c r="K22" s="340"/>
      <c r="L22" s="340"/>
      <c r="M22" s="340"/>
      <c r="N22" s="335"/>
      <c r="O22" s="341"/>
      <c r="P22" s="341"/>
    </row>
    <row r="23" spans="1:16">
      <c r="B23" s="340"/>
      <c r="C23" s="338"/>
      <c r="D23" s="340"/>
      <c r="E23" s="340"/>
      <c r="F23" s="340"/>
      <c r="G23" s="340"/>
      <c r="H23" s="338"/>
      <c r="I23" s="340"/>
      <c r="J23" s="340"/>
      <c r="K23" s="340"/>
      <c r="L23" s="340"/>
      <c r="M23" s="340"/>
      <c r="N23" s="335"/>
      <c r="O23" s="341"/>
      <c r="P23" s="341"/>
    </row>
  </sheetData>
  <sheetProtection password="D8D3" sheet="1" objects="1" scenarios="1"/>
  <mergeCells count="6">
    <mergeCell ref="H17:I17"/>
    <mergeCell ref="H18:I18"/>
    <mergeCell ref="G20:G21"/>
    <mergeCell ref="B3:M5"/>
    <mergeCell ref="C10:O10"/>
    <mergeCell ref="H12:K12"/>
  </mergeCells>
  <phoneticPr fontId="22"/>
  <dataValidations count="1">
    <dataValidation type="list" allowBlank="1" showInputMessage="1" showErrorMessage="1" sqref="H17:I18" xr:uid="{00000000-0002-0000-0500-000000000000}">
      <formula1>$H$20:$H$21</formula1>
    </dataValidation>
  </dataValidation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5"/>
  <sheetViews>
    <sheetView workbookViewId="0">
      <selection activeCell="D5" sqref="D5"/>
    </sheetView>
  </sheetViews>
  <sheetFormatPr defaultRowHeight="13"/>
  <sheetData>
    <row r="1" spans="1:4">
      <c r="A1" s="614" t="s">
        <v>210</v>
      </c>
      <c r="B1" s="614" t="s">
        <v>211</v>
      </c>
      <c r="C1" s="615" t="s">
        <v>212</v>
      </c>
      <c r="D1" s="615" t="s">
        <v>214</v>
      </c>
    </row>
    <row r="2" spans="1:4">
      <c r="A2" s="614"/>
      <c r="B2" s="614"/>
      <c r="C2" s="616"/>
      <c r="D2" s="616"/>
    </row>
    <row r="3" spans="1:4">
      <c r="A3" s="614"/>
      <c r="B3" s="614"/>
      <c r="C3" s="616"/>
      <c r="D3" s="616"/>
    </row>
    <row r="4" spans="1:4">
      <c r="A4" s="614"/>
      <c r="B4" s="614"/>
      <c r="C4" s="616"/>
      <c r="D4" s="616"/>
    </row>
    <row r="5" spans="1:4">
      <c r="A5" s="366">
        <f>VALUE(工事情報!$L$9&amp;"02")</f>
        <v>2</v>
      </c>
      <c r="B5" s="367" t="s">
        <v>213</v>
      </c>
      <c r="C5" s="368" t="str">
        <f>開始画面!B1</f>
        <v>令和2年度</v>
      </c>
      <c r="D5">
        <f>工事情報!$G$11</f>
        <v>0</v>
      </c>
    </row>
  </sheetData>
  <mergeCells count="4">
    <mergeCell ref="A1:A4"/>
    <mergeCell ref="B1:B4"/>
    <mergeCell ref="C1:C4"/>
    <mergeCell ref="D1:D4"/>
  </mergeCells>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開始画面</vt:lpstr>
      <vt:lpstr>工事情報</vt:lpstr>
      <vt:lpstr>A票</vt:lpstr>
      <vt:lpstr>B票</vt:lpstr>
      <vt:lpstr>Ｃ票</vt:lpstr>
      <vt:lpstr>二次製品（LED照明）</vt:lpstr>
      <vt:lpstr>基礎データ</vt:lpstr>
      <vt:lpstr>A票!Print_Area</vt:lpstr>
      <vt:lpstr>B票!Print_Area</vt:lpstr>
      <vt:lpstr>Ｃ票!Print_Area</vt:lpstr>
      <vt:lpstr>工事情報!Print_Area</vt:lpstr>
      <vt:lpstr>'二次製品（LED照明）'!Print_Area</vt:lpstr>
      <vt:lpstr>Ｃ票!Print_Titles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淑</dc:creator>
  <cp:lastModifiedBy>Administrator</cp:lastModifiedBy>
  <cp:lastPrinted>2011-12-19T21:23:30Z</cp:lastPrinted>
  <dcterms:created xsi:type="dcterms:W3CDTF">2008-08-29T08:54:59Z</dcterms:created>
  <dcterms:modified xsi:type="dcterms:W3CDTF">2020-11-18T05:53:56Z</dcterms:modified>
</cp:coreProperties>
</file>